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ERGIO ARCHIVOS\INVERSIONES Y DISTRIBUCIONES SANTANDER SAS\"/>
    </mc:Choice>
  </mc:AlternateContent>
  <xr:revisionPtr revIDLastSave="0" documentId="13_ncr:1_{1C4CD578-B632-4CC9-87AD-A6D093FA2FE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ROY CAL Y GRAD" sheetId="1" r:id="rId1"/>
    <sheet name="DERECHOS DE VOTO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2" l="1"/>
  <c r="E69" i="1"/>
  <c r="E69" i="2"/>
  <c r="E106" i="2"/>
  <c r="E98" i="2"/>
  <c r="E29" i="2"/>
  <c r="E21" i="2"/>
  <c r="E17" i="2"/>
  <c r="E13" i="2"/>
  <c r="E29" i="1"/>
  <c r="E106" i="1"/>
  <c r="E21" i="1"/>
  <c r="E17" i="1"/>
  <c r="E70" i="2" l="1"/>
  <c r="F9" i="2" s="1"/>
  <c r="E98" i="1"/>
  <c r="E13" i="1"/>
  <c r="E70" i="1" s="1"/>
  <c r="F16" i="2" l="1"/>
  <c r="F17" i="2" s="1"/>
  <c r="F7" i="2"/>
  <c r="F32" i="2"/>
  <c r="F67" i="2"/>
  <c r="F59" i="2"/>
  <c r="F51" i="2"/>
  <c r="F35" i="2"/>
  <c r="F66" i="2"/>
  <c r="F58" i="2"/>
  <c r="F50" i="2"/>
  <c r="F42" i="2"/>
  <c r="F34" i="2"/>
  <c r="F65" i="2"/>
  <c r="F57" i="2"/>
  <c r="F49" i="2"/>
  <c r="F41" i="2"/>
  <c r="F33" i="2"/>
  <c r="F64" i="2"/>
  <c r="F56" i="2"/>
  <c r="F48" i="2"/>
  <c r="F40" i="2"/>
  <c r="F63" i="2"/>
  <c r="F55" i="2"/>
  <c r="F47" i="2"/>
  <c r="F39" i="2"/>
  <c r="F62" i="2"/>
  <c r="F54" i="2"/>
  <c r="F46" i="2"/>
  <c r="F38" i="2"/>
  <c r="F69" i="2"/>
  <c r="F61" i="2"/>
  <c r="F53" i="2"/>
  <c r="F45" i="2"/>
  <c r="F37" i="2"/>
  <c r="F68" i="2"/>
  <c r="F60" i="2"/>
  <c r="F52" i="2"/>
  <c r="F44" i="2"/>
  <c r="F36" i="2"/>
  <c r="F43" i="2"/>
  <c r="F8" i="2"/>
  <c r="F13" i="2" s="1"/>
  <c r="F70" i="2" s="1"/>
  <c r="F10" i="2"/>
  <c r="F24" i="2"/>
  <c r="F26" i="2"/>
  <c r="F25" i="2"/>
  <c r="F20" i="2"/>
  <c r="F21" i="2" s="1"/>
  <c r="F29" i="2"/>
</calcChain>
</file>

<file path=xl/sharedStrings.xml><?xml version="1.0" encoding="utf-8"?>
<sst xmlns="http://schemas.openxmlformats.org/spreadsheetml/2006/main" count="608" uniqueCount="126">
  <si>
    <r>
      <rPr>
        <b/>
        <sz val="13.5"/>
        <rFont val="Tahoma"/>
        <family val="2"/>
      </rPr>
      <t>PROYECTO DE CALIFICACION Y GRADUACION DE CREDITOS</t>
    </r>
  </si>
  <si>
    <r>
      <rPr>
        <b/>
        <sz val="9.5"/>
        <color rgb="FFFFFFFF"/>
        <rFont val="Tahoma"/>
        <family val="2"/>
      </rPr>
      <t>Primera Clase - Acreencias Laborales y Fiscales- Art. 2495 C. Civil</t>
    </r>
  </si>
  <si>
    <r>
      <rPr>
        <b/>
        <sz val="9.5"/>
        <color rgb="FFFFFFFF"/>
        <rFont val="Tahoma"/>
        <family val="2"/>
      </rPr>
      <t>Nombre o Razón Social</t>
    </r>
  </si>
  <si>
    <r>
      <rPr>
        <b/>
        <sz val="9.5"/>
        <color rgb="FFFFFFFF"/>
        <rFont val="Tahoma"/>
        <family val="2"/>
      </rPr>
      <t>Nit o Cédula</t>
    </r>
  </si>
  <si>
    <r>
      <rPr>
        <b/>
        <sz val="9.5"/>
        <color rgb="FFFFFFFF"/>
        <rFont val="Tahoma"/>
        <family val="2"/>
      </rPr>
      <t>Clase de Crédito</t>
    </r>
  </si>
  <si>
    <r>
      <rPr>
        <b/>
        <sz val="9.5"/>
        <color rgb="FFFFFFFF"/>
        <rFont val="Tahoma"/>
        <family val="2"/>
      </rPr>
      <t>No de la Obligación</t>
    </r>
  </si>
  <si>
    <r>
      <rPr>
        <b/>
        <sz val="9.5"/>
        <color rgb="FFFFFFFF"/>
        <rFont val="Tahoma"/>
        <family val="2"/>
      </rPr>
      <t>Saldo Capital por</t>
    </r>
  </si>
  <si>
    <r>
      <rPr>
        <b/>
        <sz val="9.5"/>
        <color rgb="FFFFFFFF"/>
        <rFont val="Tahoma"/>
        <family val="2"/>
      </rPr>
      <t>Interes Pactado</t>
    </r>
  </si>
  <si>
    <r>
      <rPr>
        <sz val="9.5"/>
        <rFont val="Trebuchet MS"/>
        <family val="2"/>
      </rPr>
      <t>U.A.E. DIRECCIÓN DE IMPUESTOS Y ADUANAS NACIONALES DIAN</t>
    </r>
  </si>
  <si>
    <r>
      <rPr>
        <sz val="9.5"/>
        <rFont val="Trebuchet MS"/>
        <family val="2"/>
      </rPr>
      <t>800.197.268-4</t>
    </r>
  </si>
  <si>
    <r>
      <rPr>
        <sz val="9.5"/>
        <rFont val="Trebuchet MS"/>
        <family val="2"/>
      </rPr>
      <t>FISCAL</t>
    </r>
  </si>
  <si>
    <r>
      <rPr>
        <b/>
        <sz val="10.5"/>
        <rFont val="Tahoma"/>
        <family val="2"/>
      </rPr>
      <t>TOTAL CREDITOS PRIMERA CLASE</t>
    </r>
  </si>
  <si>
    <r>
      <rPr>
        <b/>
        <sz val="9.5"/>
        <color rgb="FFFFFFFF"/>
        <rFont val="Tahoma"/>
        <family val="2"/>
      </rPr>
      <t>Segunda Clase - Acreencias Prendarias - Art. 2497 C. Civil</t>
    </r>
  </si>
  <si>
    <r>
      <rPr>
        <sz val="9.5"/>
        <rFont val="Trebuchet MS"/>
        <family val="2"/>
      </rPr>
      <t>NO EXISTEN ACREENCIAS PRENDARIAS</t>
    </r>
  </si>
  <si>
    <r>
      <rPr>
        <b/>
        <sz val="10.5"/>
        <rFont val="Tahoma"/>
        <family val="2"/>
      </rPr>
      <t>TOTAL CREDITOS SEGUNDA CLASE</t>
    </r>
  </si>
  <si>
    <r>
      <rPr>
        <b/>
        <sz val="9.5"/>
        <color rgb="FFFFFFFF"/>
        <rFont val="Tahoma"/>
        <family val="2"/>
      </rPr>
      <t>Tercera Clase - Acreencias Hipotecarias - Art. 2499 C. Civil</t>
    </r>
  </si>
  <si>
    <r>
      <rPr>
        <sz val="9.5"/>
        <rFont val="Trebuchet MS"/>
        <family val="2"/>
      </rPr>
      <t>NO EXISTEN ACREENCIAS HIPOTECARIAS</t>
    </r>
  </si>
  <si>
    <r>
      <rPr>
        <sz val="9.5"/>
        <rFont val="Trebuchet MS"/>
        <family val="2"/>
      </rPr>
      <t>HIPOTECARIO</t>
    </r>
  </si>
  <si>
    <r>
      <rPr>
        <b/>
        <sz val="10.5"/>
        <rFont val="Tahoma"/>
        <family val="2"/>
      </rPr>
      <t>TOTAL CREDITOS TERCERA CLASE</t>
    </r>
  </si>
  <si>
    <r>
      <rPr>
        <b/>
        <sz val="9.5"/>
        <color rgb="FFFFFFFF"/>
        <rFont val="Tahoma"/>
        <family val="2"/>
      </rPr>
      <t>Cuarta Clase - Acreencias con Proveedores - Art. 2502 C. Civil</t>
    </r>
  </si>
  <si>
    <r>
      <rPr>
        <sz val="9.5"/>
        <rFont val="Trebuchet MS"/>
        <family val="2"/>
      </rPr>
      <t>PROVEEDORES</t>
    </r>
  </si>
  <si>
    <r>
      <rPr>
        <b/>
        <sz val="10.5"/>
        <rFont val="Tahoma"/>
        <family val="2"/>
      </rPr>
      <t>TOTAL CREDITOS CUARTA CLASE</t>
    </r>
  </si>
  <si>
    <r>
      <rPr>
        <b/>
        <sz val="9.5"/>
        <color rgb="FFFFFFFF"/>
        <rFont val="Tahoma"/>
        <family val="2"/>
      </rPr>
      <t>Quinta Clase - Acreedores Quirografarios - Art. 2509 C. Civil</t>
    </r>
  </si>
  <si>
    <r>
      <rPr>
        <sz val="9.5"/>
        <rFont val="Trebuchet MS"/>
        <family val="2"/>
      </rPr>
      <t>QUIROGRAFARIO</t>
    </r>
  </si>
  <si>
    <r>
      <rPr>
        <sz val="9.5"/>
        <rFont val="Trebuchet MS"/>
        <family val="2"/>
      </rPr>
      <t>BANCOLOMBIA SA</t>
    </r>
  </si>
  <si>
    <r>
      <rPr>
        <b/>
        <sz val="10.5"/>
        <rFont val="Tahoma"/>
        <family val="2"/>
      </rPr>
      <t>TOTAL CREDITOS QUINTA CLASE</t>
    </r>
  </si>
  <si>
    <r>
      <rPr>
        <b/>
        <sz val="11.5"/>
        <color rgb="FFFFFFFF"/>
        <rFont val="Tahoma"/>
        <family val="2"/>
      </rPr>
      <t>TOTAL ACREENCIAS</t>
    </r>
  </si>
  <si>
    <r>
      <rPr>
        <b/>
        <sz val="6.5"/>
        <color rgb="FFFFFFFF"/>
        <rFont val="Tahoma"/>
        <family val="2"/>
      </rPr>
      <t>Nombre o  Razón Social</t>
    </r>
  </si>
  <si>
    <r>
      <rPr>
        <b/>
        <sz val="6.5"/>
        <color rgb="FFFFFFFF"/>
        <rFont val="Tahoma"/>
        <family val="2"/>
      </rPr>
      <t>Nit o Cédula</t>
    </r>
  </si>
  <si>
    <r>
      <rPr>
        <b/>
        <sz val="6.5"/>
        <color rgb="FFFFFFFF"/>
        <rFont val="Tahoma"/>
        <family val="2"/>
      </rPr>
      <t>Dirección de Notificación</t>
    </r>
  </si>
  <si>
    <r>
      <rPr>
        <b/>
        <sz val="6.5"/>
        <color rgb="FFFFFFFF"/>
        <rFont val="Tahoma"/>
        <family val="2"/>
      </rPr>
      <t>No de la Obligación</t>
    </r>
  </si>
  <si>
    <r>
      <rPr>
        <b/>
        <sz val="6.5"/>
        <color rgb="FFFFFFFF"/>
        <rFont val="Tahoma"/>
        <family val="2"/>
      </rPr>
      <t>Intereses Reconocidos</t>
    </r>
  </si>
  <si>
    <t>Acreedores Postergados</t>
  </si>
  <si>
    <t>TOTAL CREDITOS POSTERGADOS</t>
  </si>
  <si>
    <t>Acreedores Contingentes</t>
  </si>
  <si>
    <t>COLPENSIONES  (SERLEFIN)</t>
  </si>
  <si>
    <t>DEUDA REAL SOLICITADA</t>
  </si>
  <si>
    <t>DEUDA PRESUNTA</t>
  </si>
  <si>
    <t>TOTAL ACREEDORES CONTINGENTES</t>
  </si>
  <si>
    <t>800.197.268-4</t>
  </si>
  <si>
    <t>CL 29 45 77</t>
  </si>
  <si>
    <t>$                             -</t>
  </si>
  <si>
    <t>CALLE 36 # 14-03</t>
  </si>
  <si>
    <t>JORGE ELIECER MARTINEZ ALBARRACIN</t>
  </si>
  <si>
    <t>13,849,108</t>
  </si>
  <si>
    <t>CANONES DE ARRENDAMIENTO</t>
  </si>
  <si>
    <t>PAGARE 900087549</t>
  </si>
  <si>
    <t>FONDO NACIONAL DE GARANTIAS</t>
  </si>
  <si>
    <t>860402272-2</t>
  </si>
  <si>
    <t>INVERSIONES Y DISTRIBUCIONES SANTANDER LTDA</t>
  </si>
  <si>
    <t>NIT. 900.337.721-4</t>
  </si>
  <si>
    <t>DECLARACION RENTA 2014</t>
  </si>
  <si>
    <t>DECLARACION CREE 2014</t>
  </si>
  <si>
    <t>IVA  4 BIMESTRE AÑO 2018</t>
  </si>
  <si>
    <t>IVA  5 BIMESTRE AÑO 2017</t>
  </si>
  <si>
    <t>CORRUMED SAS</t>
  </si>
  <si>
    <t>FRAS475,476,596,924,925,930,451,453,878,889,284,286,306</t>
  </si>
  <si>
    <t>LEONEL RIVERA GONZALEZ</t>
  </si>
  <si>
    <t>PROVEEDORES</t>
  </si>
  <si>
    <t>PEDRO ALONSO RIVERA GONZALEZ</t>
  </si>
  <si>
    <t>FRAS145,146,149,152,154,158,161,163,164,165,166,169,171,175,178,182,184,186,189,192,196,200,203,206,207,211,215</t>
  </si>
  <si>
    <t>FRAS015,016,017,028,032,039,044,048,051,056,063,067,070,074,082,084,089,092,096,100,105,110</t>
  </si>
  <si>
    <t>BANCO DE BOGOTA</t>
  </si>
  <si>
    <t>PAGARE No. 259610219</t>
  </si>
  <si>
    <t>PAGARE No. 259610223</t>
  </si>
  <si>
    <t>PAGARE No. 259610224</t>
  </si>
  <si>
    <t>PAGARE No. 353245963</t>
  </si>
  <si>
    <t>PAGARE No. 353476534</t>
  </si>
  <si>
    <t>PAGARE No. 155983780</t>
  </si>
  <si>
    <t>OBLIGACION No. 807217</t>
  </si>
  <si>
    <t>OBLIGACION No. 807224</t>
  </si>
  <si>
    <t>OBLIGACION No. 807225</t>
  </si>
  <si>
    <t>OBLIGACION No. 807226</t>
  </si>
  <si>
    <t>OBLIGACION No. 807227</t>
  </si>
  <si>
    <t>OBLIGACION No. 807228</t>
  </si>
  <si>
    <t>OBLIGACION No. 810055</t>
  </si>
  <si>
    <t>OBLIGACION No. 810855</t>
  </si>
  <si>
    <t>OBLIGACION No. 811948</t>
  </si>
  <si>
    <t>OBLIGACION No. 812205</t>
  </si>
  <si>
    <t>OBLIGACION No. 812644</t>
  </si>
  <si>
    <t>OBLIGACION No. 815970</t>
  </si>
  <si>
    <t>DAVIVIENDA</t>
  </si>
  <si>
    <t>QUIROGRAFARIO</t>
  </si>
  <si>
    <t>OBLIGACION DAVIVIENDA</t>
  </si>
  <si>
    <t>CISA GARANTIA BANCO BOGOTA</t>
  </si>
  <si>
    <t>OBLIG 353245963</t>
  </si>
  <si>
    <t>OBLIG 353476534</t>
  </si>
  <si>
    <t>OBLIG 259610219</t>
  </si>
  <si>
    <t>CISA GARANTIA DAVIVIENDA</t>
  </si>
  <si>
    <t>OBLIG 483124</t>
  </si>
  <si>
    <t>REINTEGRA FACTORING BANCOLOMBIA</t>
  </si>
  <si>
    <t>OBLIG377845650513024</t>
  </si>
  <si>
    <t>OBLIG 4513098102202410</t>
  </si>
  <si>
    <t>OBLIG4513098264763940</t>
  </si>
  <si>
    <t>OBLIG6270081406</t>
  </si>
  <si>
    <t>OBLIG6270081511</t>
  </si>
  <si>
    <t>OBLIG6270082045</t>
  </si>
  <si>
    <t>OBLIG62781003847</t>
  </si>
  <si>
    <t>OBLIG62781003984</t>
  </si>
  <si>
    <t>OBLIG62781004249</t>
  </si>
  <si>
    <t>OBLIG62781004326</t>
  </si>
  <si>
    <t>OBLIG62781004561</t>
  </si>
  <si>
    <t>DECLARACION DE RENTA 2014</t>
  </si>
  <si>
    <t>INTERESES PMS</t>
  </si>
  <si>
    <t>800.197.268-5</t>
  </si>
  <si>
    <t>CALLE 36 # 14-04</t>
  </si>
  <si>
    <t>800.197.268-6</t>
  </si>
  <si>
    <t>CALLE 36 # 14-05</t>
  </si>
  <si>
    <t>VENTAS 2018 04</t>
  </si>
  <si>
    <t>RENTA CREE</t>
  </si>
  <si>
    <t>VENTAS 2017 05</t>
  </si>
  <si>
    <t xml:space="preserve"> </t>
  </si>
  <si>
    <t>890.903.937-7</t>
  </si>
  <si>
    <t>890.903.938-8</t>
  </si>
  <si>
    <t>860.002.954-4</t>
  </si>
  <si>
    <t>860.034.313-7</t>
  </si>
  <si>
    <t>860.042.945-5</t>
  </si>
  <si>
    <t>900.355.863-8</t>
  </si>
  <si>
    <t>900.718257-3</t>
  </si>
  <si>
    <t xml:space="preserve">EN LIQUIDACION JUDICIAL SIMPLIFICADA </t>
  </si>
  <si>
    <t>DERECHOS DE VOTO</t>
  </si>
  <si>
    <t>SUPERINTENDENCIA DE SOCIEDADES</t>
  </si>
  <si>
    <t>FISCAL</t>
  </si>
  <si>
    <t>GASTOS ADMINISTRACION</t>
  </si>
  <si>
    <t>899,999,086-2</t>
  </si>
  <si>
    <t>SECRETARIA DE HACIENDA DE BOGOTA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</si>
</sst>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\ * #,##0.00_-;\-&quot;$&quot;\ * #,##0.00_-;_-&quot;$&quot;\ * &quot;-&quot;??_-;_-@_-"/>
    <numFmt numFmtId="164" formatCode="\$\ #,##0"/>
  </numFmts>
  <fonts count="28" x14ac:knownFonts="1">
    <font>
      <sz val="10"/>
      <color rgb="FF000000"/>
      <name val="Times New Roman"/>
      <charset val="204"/>
    </font>
    <font>
      <b/>
      <sz val="17"/>
      <name val="Tahoma"/>
    </font>
    <font>
      <b/>
      <sz val="11.5"/>
      <name val="Tahoma"/>
    </font>
    <font>
      <b/>
      <sz val="13.5"/>
      <name val="Tahoma"/>
    </font>
    <font>
      <b/>
      <sz val="9.5"/>
      <name val="Tahoma"/>
    </font>
    <font>
      <sz val="9.5"/>
      <name val="Trebuchet MS"/>
    </font>
    <font>
      <sz val="9.5"/>
      <color rgb="FF000000"/>
      <name val="Trebuchet MS"/>
      <family val="2"/>
    </font>
    <font>
      <b/>
      <sz val="10.5"/>
      <name val="Tahoma"/>
    </font>
    <font>
      <b/>
      <sz val="10.5"/>
      <color rgb="FF000000"/>
      <name val="Tahoma"/>
      <family val="2"/>
    </font>
    <font>
      <b/>
      <sz val="11.5"/>
      <color rgb="FF000000"/>
      <name val="Tahoma"/>
      <family val="2"/>
    </font>
    <font>
      <b/>
      <sz val="6.5"/>
      <name val="Tahoma"/>
    </font>
    <font>
      <b/>
      <sz val="17"/>
      <name val="Tahoma"/>
      <family val="2"/>
    </font>
    <font>
      <b/>
      <sz val="11.5"/>
      <name val="Tahoma"/>
      <family val="2"/>
    </font>
    <font>
      <b/>
      <sz val="13.5"/>
      <name val="Tahoma"/>
      <family val="2"/>
    </font>
    <font>
      <b/>
      <sz val="9.5"/>
      <color rgb="FFFFFFFF"/>
      <name val="Tahoma"/>
      <family val="2"/>
    </font>
    <font>
      <sz val="9.5"/>
      <name val="Trebuchet MS"/>
      <family val="2"/>
    </font>
    <font>
      <b/>
      <sz val="10.5"/>
      <name val="Tahoma"/>
      <family val="2"/>
    </font>
    <font>
      <b/>
      <sz val="11.5"/>
      <color rgb="FFFFFFFF"/>
      <name val="Tahoma"/>
      <family val="2"/>
    </font>
    <font>
      <b/>
      <sz val="6.5"/>
      <color rgb="FFFFFFFF"/>
      <name val="Tahoma"/>
      <family val="2"/>
    </font>
    <font>
      <sz val="10"/>
      <color rgb="FF000000"/>
      <name val="Times New Roman"/>
      <charset val="204"/>
    </font>
    <font>
      <b/>
      <sz val="11"/>
      <color rgb="FF000000"/>
      <name val="Tahoma"/>
      <family val="2"/>
    </font>
    <font>
      <sz val="10"/>
      <color rgb="FF000000"/>
      <name val="Times New Roman"/>
      <family val="1"/>
    </font>
    <font>
      <sz val="8"/>
      <name val="Trebuchet MS"/>
      <family val="2"/>
    </font>
    <font>
      <sz val="8"/>
      <color rgb="FF000000"/>
      <name val="Trebuchet MS"/>
      <family val="2"/>
    </font>
    <font>
      <sz val="8"/>
      <name val="Times New Roman"/>
      <family val="1"/>
    </font>
    <font>
      <sz val="9"/>
      <color rgb="FF000000"/>
      <name val="Trebuchet MS"/>
      <family val="2"/>
    </font>
    <font>
      <b/>
      <sz val="10"/>
      <color rgb="FF000000"/>
      <name val="Times New Roman"/>
      <family val="1"/>
    </font>
    <font>
      <b/>
      <sz val="9.5"/>
      <color rgb="FF000000"/>
      <name val="Trebuchet MS"/>
      <family val="2"/>
    </font>
  </fonts>
  <fills count="4">
    <fill>
      <patternFill patternType="none"/>
    </fill>
    <fill>
      <patternFill patternType="gray125"/>
    </fill>
    <fill>
      <patternFill patternType="solid">
        <fgColor rgb="FF666699"/>
      </patternFill>
    </fill>
    <fill>
      <patternFill patternType="solid">
        <fgColor rgb="FFB1A0C6"/>
      </patternFill>
    </fill>
  </fills>
  <borders count="12">
    <border>
      <left/>
      <right/>
      <top/>
      <bottom/>
      <diagonal/>
    </border>
    <border>
      <left style="thin">
        <color rgb="FFFFFFFF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FFFFFF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44" fontId="19" fillId="0" borderId="0" applyFont="0" applyFill="0" applyBorder="0" applyAlignment="0" applyProtection="0"/>
  </cellStyleXfs>
  <cellXfs count="98">
    <xf numFmtId="0" fontId="0" fillId="0" borderId="0" xfId="0" applyAlignment="1">
      <alignment horizontal="left" vertical="top"/>
    </xf>
    <xf numFmtId="0" fontId="4" fillId="2" borderId="3" xfId="0" applyFont="1" applyFill="1" applyBorder="1" applyAlignment="1">
      <alignment horizontal="left" vertical="top" wrapText="1" indent="13"/>
    </xf>
    <xf numFmtId="0" fontId="4" fillId="2" borderId="3" xfId="0" applyFont="1" applyFill="1" applyBorder="1" applyAlignment="1">
      <alignment horizontal="center" vertical="top" wrapText="1"/>
    </xf>
    <xf numFmtId="0" fontId="4" fillId="2" borderId="3" xfId="0" applyFont="1" applyFill="1" applyBorder="1" applyAlignment="1">
      <alignment horizontal="left" vertical="top" wrapText="1" indent="1"/>
    </xf>
    <xf numFmtId="0" fontId="5" fillId="0" borderId="3" xfId="0" applyFont="1" applyBorder="1" applyAlignment="1">
      <alignment horizontal="left" vertical="top" wrapText="1"/>
    </xf>
    <xf numFmtId="3" fontId="6" fillId="0" borderId="3" xfId="0" applyNumberFormat="1" applyFont="1" applyBorder="1" applyAlignment="1">
      <alignment horizontal="center" vertical="top" shrinkToFit="1"/>
    </xf>
    <xf numFmtId="0" fontId="5" fillId="0" borderId="3" xfId="0" applyFont="1" applyBorder="1" applyAlignment="1">
      <alignment horizontal="center" vertical="top" wrapText="1"/>
    </xf>
    <xf numFmtId="164" fontId="6" fillId="0" borderId="3" xfId="0" applyNumberFormat="1" applyFont="1" applyBorder="1" applyAlignment="1">
      <alignment horizontal="left" vertical="top" shrinkToFit="1"/>
    </xf>
    <xf numFmtId="10" fontId="6" fillId="0" borderId="3" xfId="0" applyNumberFormat="1" applyFont="1" applyBorder="1" applyAlignment="1">
      <alignment horizontal="center" vertical="top" shrinkToFit="1"/>
    </xf>
    <xf numFmtId="164" fontId="8" fillId="0" borderId="3" xfId="0" applyNumberFormat="1" applyFont="1" applyBorder="1" applyAlignment="1">
      <alignment horizontal="left" vertical="top" shrinkToFit="1"/>
    </xf>
    <xf numFmtId="0" fontId="0" fillId="0" borderId="3" xfId="0" applyBorder="1" applyAlignment="1">
      <alignment horizontal="left" wrapText="1"/>
    </xf>
    <xf numFmtId="0" fontId="0" fillId="0" borderId="3" xfId="0" applyBorder="1" applyAlignment="1">
      <alignment horizontal="left" vertical="center" wrapText="1"/>
    </xf>
    <xf numFmtId="0" fontId="4" fillId="2" borderId="3" xfId="0" applyFont="1" applyFill="1" applyBorder="1" applyAlignment="1">
      <alignment horizontal="right" vertical="top" wrapText="1" indent="13"/>
    </xf>
    <xf numFmtId="0" fontId="4" fillId="2" borderId="3" xfId="0" applyFont="1" applyFill="1" applyBorder="1" applyAlignment="1">
      <alignment horizontal="right" vertical="top" wrapText="1" indent="1"/>
    </xf>
    <xf numFmtId="0" fontId="4" fillId="2" borderId="3" xfId="0" applyFont="1" applyFill="1" applyBorder="1" applyAlignment="1">
      <alignment horizontal="left" vertical="top" wrapText="1" indent="6"/>
    </xf>
    <xf numFmtId="0" fontId="5" fillId="0" borderId="3" xfId="0" applyFont="1" applyBorder="1" applyAlignment="1">
      <alignment horizontal="center" vertical="center" wrapText="1"/>
    </xf>
    <xf numFmtId="164" fontId="6" fillId="0" borderId="3" xfId="0" applyNumberFormat="1" applyFont="1" applyBorder="1" applyAlignment="1">
      <alignment horizontal="left" vertical="center" shrinkToFit="1"/>
    </xf>
    <xf numFmtId="10" fontId="6" fillId="0" borderId="3" xfId="0" applyNumberFormat="1" applyFont="1" applyBorder="1" applyAlignment="1">
      <alignment horizontal="center" vertical="center" shrinkToFit="1"/>
    </xf>
    <xf numFmtId="0" fontId="5" fillId="0" borderId="3" xfId="0" applyFont="1" applyBorder="1" applyAlignment="1">
      <alignment horizontal="left" vertical="top" wrapText="1" indent="4"/>
    </xf>
    <xf numFmtId="164" fontId="9" fillId="0" borderId="3" xfId="0" applyNumberFormat="1" applyFont="1" applyBorder="1" applyAlignment="1">
      <alignment horizontal="left" vertical="top" indent="1" shrinkToFit="1"/>
    </xf>
    <xf numFmtId="0" fontId="10" fillId="2" borderId="3" xfId="0" applyFont="1" applyFill="1" applyBorder="1" applyAlignment="1">
      <alignment horizontal="left" vertical="top" wrapText="1" indent="2"/>
    </xf>
    <xf numFmtId="0" fontId="10" fillId="2" borderId="3" xfId="0" applyFont="1" applyFill="1" applyBorder="1" applyAlignment="1">
      <alignment horizontal="right" vertical="top" wrapText="1"/>
    </xf>
    <xf numFmtId="0" fontId="10" fillId="2" borderId="3" xfId="0" applyFont="1" applyFill="1" applyBorder="1" applyAlignment="1">
      <alignment horizontal="right" vertical="top" wrapText="1" indent="1"/>
    </xf>
    <xf numFmtId="0" fontId="10" fillId="2" borderId="3" xfId="0" applyFont="1" applyFill="1" applyBorder="1" applyAlignment="1">
      <alignment horizontal="center" vertical="top" wrapText="1"/>
    </xf>
    <xf numFmtId="0" fontId="10" fillId="2" borderId="3" xfId="0" applyFont="1" applyFill="1" applyBorder="1" applyAlignment="1">
      <alignment horizontal="left" vertical="top" wrapText="1"/>
    </xf>
    <xf numFmtId="44" fontId="5" fillId="0" borderId="3" xfId="1" applyFont="1" applyBorder="1" applyAlignment="1">
      <alignment horizontal="left" vertical="top" wrapText="1"/>
    </xf>
    <xf numFmtId="44" fontId="7" fillId="0" borderId="3" xfId="1" applyFont="1" applyBorder="1" applyAlignment="1">
      <alignment horizontal="left" vertical="top" wrapText="1"/>
    </xf>
    <xf numFmtId="164" fontId="20" fillId="0" borderId="0" xfId="0" applyNumberFormat="1" applyFont="1" applyAlignment="1">
      <alignment horizontal="left" vertical="top"/>
    </xf>
    <xf numFmtId="0" fontId="10" fillId="2" borderId="9" xfId="0" applyFont="1" applyFill="1" applyBorder="1" applyAlignment="1">
      <alignment horizontal="left" vertical="top" wrapText="1" indent="2"/>
    </xf>
    <xf numFmtId="0" fontId="10" fillId="2" borderId="9" xfId="0" applyFont="1" applyFill="1" applyBorder="1" applyAlignment="1">
      <alignment horizontal="right" vertical="top" wrapText="1"/>
    </xf>
    <xf numFmtId="0" fontId="10" fillId="2" borderId="9" xfId="0" applyFont="1" applyFill="1" applyBorder="1" applyAlignment="1">
      <alignment horizontal="right" vertical="top" wrapText="1" indent="1"/>
    </xf>
    <xf numFmtId="0" fontId="10" fillId="2" borderId="9" xfId="0" applyFont="1" applyFill="1" applyBorder="1" applyAlignment="1">
      <alignment horizontal="center" vertical="top" wrapText="1"/>
    </xf>
    <xf numFmtId="0" fontId="10" fillId="2" borderId="9" xfId="0" applyFont="1" applyFill="1" applyBorder="1" applyAlignment="1">
      <alignment horizontal="left" vertical="top" wrapText="1"/>
    </xf>
    <xf numFmtId="0" fontId="21" fillId="0" borderId="8" xfId="0" applyFont="1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44" fontId="0" fillId="0" borderId="8" xfId="1" applyFont="1" applyBorder="1" applyAlignment="1">
      <alignment horizontal="left" vertical="top"/>
    </xf>
    <xf numFmtId="0" fontId="15" fillId="0" borderId="3" xfId="0" applyFont="1" applyBorder="1" applyAlignment="1">
      <alignment horizontal="center" vertical="top" wrapText="1"/>
    </xf>
    <xf numFmtId="0" fontId="15" fillId="0" borderId="3" xfId="0" applyFont="1" applyBorder="1" applyAlignment="1">
      <alignment horizontal="left" vertical="top" wrapText="1"/>
    </xf>
    <xf numFmtId="0" fontId="22" fillId="0" borderId="3" xfId="0" applyFont="1" applyBorder="1" applyAlignment="1">
      <alignment horizontal="left" vertical="top" wrapText="1"/>
    </xf>
    <xf numFmtId="0" fontId="22" fillId="0" borderId="3" xfId="0" applyFont="1" applyBorder="1" applyAlignment="1">
      <alignment horizontal="center" vertical="top" wrapText="1"/>
    </xf>
    <xf numFmtId="10" fontId="23" fillId="0" borderId="3" xfId="0" applyNumberFormat="1" applyFont="1" applyBorder="1" applyAlignment="1">
      <alignment horizontal="center" vertical="top" shrinkToFit="1"/>
    </xf>
    <xf numFmtId="0" fontId="23" fillId="0" borderId="3" xfId="0" applyFont="1" applyBorder="1" applyAlignment="1">
      <alignment horizontal="left" vertical="top" wrapText="1"/>
    </xf>
    <xf numFmtId="0" fontId="22" fillId="0" borderId="3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left" vertical="center" wrapText="1"/>
    </xf>
    <xf numFmtId="10" fontId="23" fillId="0" borderId="3" xfId="0" applyNumberFormat="1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top" wrapText="1"/>
    </xf>
    <xf numFmtId="0" fontId="15" fillId="0" borderId="8" xfId="0" applyFont="1" applyBorder="1" applyAlignment="1">
      <alignment horizontal="left" vertical="top" wrapText="1"/>
    </xf>
    <xf numFmtId="0" fontId="15" fillId="0" borderId="8" xfId="0" applyFont="1" applyBorder="1" applyAlignment="1">
      <alignment horizontal="center" vertical="top" wrapText="1"/>
    </xf>
    <xf numFmtId="0" fontId="22" fillId="0" borderId="9" xfId="0" applyFont="1" applyBorder="1" applyAlignment="1">
      <alignment horizontal="left" vertical="top" wrapText="1"/>
    </xf>
    <xf numFmtId="3" fontId="23" fillId="0" borderId="9" xfId="0" applyNumberFormat="1" applyFont="1" applyBorder="1" applyAlignment="1">
      <alignment horizontal="center" vertical="top" shrinkToFit="1"/>
    </xf>
    <xf numFmtId="0" fontId="23" fillId="0" borderId="9" xfId="0" applyFont="1" applyBorder="1" applyAlignment="1">
      <alignment horizontal="left" vertical="top" wrapText="1"/>
    </xf>
    <xf numFmtId="0" fontId="22" fillId="0" borderId="9" xfId="0" applyFont="1" applyBorder="1" applyAlignment="1">
      <alignment horizontal="center" vertical="top" wrapText="1"/>
    </xf>
    <xf numFmtId="10" fontId="23" fillId="0" borderId="9" xfId="0" applyNumberFormat="1" applyFont="1" applyBorder="1" applyAlignment="1">
      <alignment horizontal="center" vertical="top" shrinkToFit="1"/>
    </xf>
    <xf numFmtId="10" fontId="23" fillId="0" borderId="8" xfId="0" applyNumberFormat="1" applyFont="1" applyBorder="1" applyAlignment="1">
      <alignment horizontal="center" vertical="top" shrinkToFit="1"/>
    </xf>
    <xf numFmtId="164" fontId="6" fillId="0" borderId="6" xfId="0" applyNumberFormat="1" applyFont="1" applyBorder="1" applyAlignment="1">
      <alignment horizontal="left" vertical="top" shrinkToFit="1"/>
    </xf>
    <xf numFmtId="0" fontId="15" fillId="0" borderId="3" xfId="0" applyFont="1" applyBorder="1" applyAlignment="1">
      <alignment horizontal="right" vertical="top" wrapText="1" indent="1"/>
    </xf>
    <xf numFmtId="164" fontId="15" fillId="0" borderId="3" xfId="0" applyNumberFormat="1" applyFont="1" applyBorder="1" applyAlignment="1">
      <alignment horizontal="left" vertical="top" shrinkToFit="1"/>
    </xf>
    <xf numFmtId="0" fontId="5" fillId="0" borderId="4" xfId="0" applyFont="1" applyBorder="1" applyAlignment="1">
      <alignment horizontal="left" vertical="top" wrapText="1"/>
    </xf>
    <xf numFmtId="0" fontId="5" fillId="0" borderId="5" xfId="0" applyFont="1" applyBorder="1" applyAlignment="1">
      <alignment horizontal="left" vertical="top" wrapText="1" indent="2"/>
    </xf>
    <xf numFmtId="0" fontId="5" fillId="0" borderId="5" xfId="0" applyFont="1" applyBorder="1" applyAlignment="1">
      <alignment horizontal="center" vertical="top" wrapText="1"/>
    </xf>
    <xf numFmtId="0" fontId="5" fillId="0" borderId="6" xfId="0" applyFont="1" applyBorder="1" applyAlignment="1">
      <alignment horizontal="left" vertical="top" wrapText="1" indent="5"/>
    </xf>
    <xf numFmtId="0" fontId="15" fillId="0" borderId="3" xfId="0" applyFont="1" applyBorder="1" applyAlignment="1">
      <alignment vertical="top" wrapText="1"/>
    </xf>
    <xf numFmtId="0" fontId="5" fillId="0" borderId="6" xfId="0" applyFont="1" applyBorder="1" applyAlignment="1">
      <alignment vertical="top" wrapText="1"/>
    </xf>
    <xf numFmtId="0" fontId="15" fillId="0" borderId="3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left" vertical="top" wrapText="1" indent="4"/>
    </xf>
    <xf numFmtId="164" fontId="25" fillId="0" borderId="3" xfId="0" applyNumberFormat="1" applyFont="1" applyBorder="1" applyAlignment="1">
      <alignment horizontal="left" vertical="top" shrinkToFit="1"/>
    </xf>
    <xf numFmtId="0" fontId="5" fillId="0" borderId="3" xfId="0" applyFont="1" applyBorder="1" applyAlignment="1">
      <alignment horizontal="left" vertical="center" wrapText="1" indent="1"/>
    </xf>
    <xf numFmtId="0" fontId="15" fillId="0" borderId="3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left" vertical="top" wrapText="1" indent="2"/>
    </xf>
    <xf numFmtId="3" fontId="5" fillId="0" borderId="5" xfId="0" applyNumberFormat="1" applyFont="1" applyBorder="1" applyAlignment="1">
      <alignment horizontal="left" vertical="top" wrapText="1" indent="2"/>
    </xf>
    <xf numFmtId="10" fontId="27" fillId="0" borderId="3" xfId="0" applyNumberFormat="1" applyFont="1" applyBorder="1" applyAlignment="1">
      <alignment horizontal="center" vertical="top" shrinkToFit="1"/>
    </xf>
    <xf numFmtId="10" fontId="26" fillId="0" borderId="3" xfId="0" applyNumberFormat="1" applyFont="1" applyBorder="1" applyAlignment="1">
      <alignment horizontal="center" wrapText="1"/>
    </xf>
    <xf numFmtId="10" fontId="26" fillId="0" borderId="3" xfId="0" applyNumberFormat="1" applyFont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top" wrapText="1"/>
    </xf>
    <xf numFmtId="3" fontId="23" fillId="0" borderId="3" xfId="0" applyNumberFormat="1" applyFont="1" applyBorder="1" applyAlignment="1">
      <alignment horizontal="left" vertical="top" shrinkToFit="1"/>
    </xf>
    <xf numFmtId="0" fontId="16" fillId="3" borderId="10" xfId="0" applyFont="1" applyFill="1" applyBorder="1" applyAlignment="1">
      <alignment horizontal="center" vertical="top" wrapText="1"/>
    </xf>
    <xf numFmtId="0" fontId="7" fillId="3" borderId="2" xfId="0" applyFont="1" applyFill="1" applyBorder="1" applyAlignment="1">
      <alignment horizontal="center" vertical="top" wrapText="1"/>
    </xf>
    <xf numFmtId="0" fontId="7" fillId="3" borderId="11" xfId="0" applyFont="1" applyFill="1" applyBorder="1" applyAlignment="1">
      <alignment horizontal="center" vertical="top" wrapText="1"/>
    </xf>
    <xf numFmtId="0" fontId="14" fillId="2" borderId="7" xfId="0" applyFont="1" applyFill="1" applyBorder="1" applyAlignment="1">
      <alignment horizontal="left" vertical="top" wrapText="1"/>
    </xf>
    <xf numFmtId="0" fontId="4" fillId="2" borderId="5" xfId="0" applyFont="1" applyFill="1" applyBorder="1" applyAlignment="1">
      <alignment horizontal="left" vertical="top" wrapText="1"/>
    </xf>
    <xf numFmtId="0" fontId="16" fillId="3" borderId="4" xfId="0" applyFont="1" applyFill="1" applyBorder="1" applyAlignment="1">
      <alignment horizontal="center" vertical="top" wrapText="1"/>
    </xf>
    <xf numFmtId="0" fontId="7" fillId="3" borderId="5" xfId="0" applyFont="1" applyFill="1" applyBorder="1" applyAlignment="1">
      <alignment horizontal="center" vertical="top" wrapText="1"/>
    </xf>
    <xf numFmtId="0" fontId="7" fillId="3" borderId="6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left" vertical="top" wrapText="1"/>
    </xf>
    <xf numFmtId="0" fontId="7" fillId="3" borderId="10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vertical="top" wrapText="1"/>
    </xf>
    <xf numFmtId="0" fontId="2" fillId="2" borderId="5" xfId="0" applyFont="1" applyFill="1" applyBorder="1" applyAlignment="1">
      <alignment horizontal="center" vertical="top" wrapText="1"/>
    </xf>
    <xf numFmtId="0" fontId="2" fillId="2" borderId="6" xfId="0" applyFont="1" applyFill="1" applyBorder="1" applyAlignment="1">
      <alignment horizontal="center" vertical="top" wrapText="1"/>
    </xf>
    <xf numFmtId="0" fontId="7" fillId="3" borderId="4" xfId="0" applyFont="1" applyFill="1" applyBorder="1" applyAlignment="1">
      <alignment horizontal="center" vertical="top" wrapText="1"/>
    </xf>
    <xf numFmtId="0" fontId="11" fillId="0" borderId="0" xfId="0" applyFont="1" applyAlignment="1">
      <alignment horizontal="left" vertical="top" wrapText="1" indent="47"/>
    </xf>
    <xf numFmtId="0" fontId="1" fillId="0" borderId="0" xfId="0" applyFont="1" applyAlignment="1">
      <alignment horizontal="left" vertical="top" wrapText="1" indent="47"/>
    </xf>
    <xf numFmtId="0" fontId="2" fillId="0" borderId="0" xfId="0" applyFont="1" applyAlignment="1">
      <alignment horizontal="center" vertical="top" wrapText="1"/>
    </xf>
    <xf numFmtId="0" fontId="12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4" fillId="2" borderId="1" xfId="0" applyFont="1" applyFill="1" applyBorder="1" applyAlignment="1">
      <alignment horizontal="left" vertical="top" wrapText="1"/>
    </xf>
    <xf numFmtId="0" fontId="4" fillId="2" borderId="2" xfId="0" applyFont="1" applyFill="1" applyBorder="1" applyAlignment="1">
      <alignment horizontal="left" vertical="top" wrapText="1"/>
    </xf>
    <xf numFmtId="44" fontId="22" fillId="0" borderId="3" xfId="1" applyFont="1" applyBorder="1" applyAlignment="1">
      <alignment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06"/>
  <sheetViews>
    <sheetView tabSelected="1" workbookViewId="0">
      <selection activeCell="A12" sqref="A12"/>
    </sheetView>
  </sheetViews>
  <sheetFormatPr baseColWidth="10" defaultColWidth="9.33203125" defaultRowHeight="12.75" x14ac:dyDescent="0.2"/>
  <cols>
    <col min="1" max="1" width="55.33203125" customWidth="1"/>
    <col min="2" max="2" width="19.1640625" customWidth="1"/>
    <col min="3" max="3" width="20.1640625" customWidth="1"/>
    <col min="4" max="4" width="39.83203125" customWidth="1"/>
    <col min="5" max="5" width="20.6640625" customWidth="1"/>
    <col min="6" max="6" width="23.83203125" customWidth="1"/>
    <col min="7" max="7" width="8.83203125" customWidth="1"/>
  </cols>
  <sheetData>
    <row r="1" spans="1:7" ht="24.75" customHeight="1" x14ac:dyDescent="0.2">
      <c r="A1" s="90" t="s">
        <v>49</v>
      </c>
      <c r="B1" s="91"/>
      <c r="C1" s="91"/>
      <c r="D1" s="91"/>
      <c r="E1" s="91"/>
      <c r="F1" s="91"/>
      <c r="G1" s="91"/>
    </row>
    <row r="2" spans="1:7" ht="17.25" customHeight="1" x14ac:dyDescent="0.2">
      <c r="A2" s="92" t="s">
        <v>119</v>
      </c>
      <c r="B2" s="92"/>
      <c r="C2" s="92"/>
      <c r="D2" s="92"/>
      <c r="E2" s="92"/>
      <c r="F2" s="92"/>
      <c r="G2" s="92"/>
    </row>
    <row r="3" spans="1:7" ht="17.25" customHeight="1" x14ac:dyDescent="0.2">
      <c r="A3" s="93" t="s">
        <v>50</v>
      </c>
      <c r="B3" s="92"/>
      <c r="C3" s="92"/>
      <c r="D3" s="92"/>
      <c r="E3" s="92"/>
      <c r="F3" s="92"/>
      <c r="G3" s="92"/>
    </row>
    <row r="4" spans="1:7" ht="20.25" customHeight="1" x14ac:dyDescent="0.2">
      <c r="A4" s="94" t="s">
        <v>0</v>
      </c>
      <c r="B4" s="94"/>
      <c r="C4" s="94"/>
      <c r="D4" s="94"/>
      <c r="E4" s="94"/>
      <c r="F4" s="94"/>
      <c r="G4" s="94"/>
    </row>
    <row r="5" spans="1:7" ht="14.25" customHeight="1" x14ac:dyDescent="0.2">
      <c r="A5" s="95" t="s">
        <v>1</v>
      </c>
      <c r="B5" s="96"/>
      <c r="C5" s="96"/>
      <c r="D5" s="96"/>
      <c r="E5" s="96"/>
      <c r="F5" s="96"/>
    </row>
    <row r="6" spans="1:7" ht="14.25" customHeight="1" x14ac:dyDescent="0.2">
      <c r="A6" s="1" t="s">
        <v>2</v>
      </c>
      <c r="B6" s="2" t="s">
        <v>3</v>
      </c>
      <c r="C6" s="2" t="s">
        <v>4</v>
      </c>
      <c r="D6" s="2" t="s">
        <v>5</v>
      </c>
      <c r="E6" s="3" t="s">
        <v>6</v>
      </c>
      <c r="F6" s="2" t="s">
        <v>7</v>
      </c>
    </row>
    <row r="7" spans="1:7" ht="15" customHeight="1" x14ac:dyDescent="0.2">
      <c r="A7" s="4" t="s">
        <v>8</v>
      </c>
      <c r="B7" s="6" t="s">
        <v>9</v>
      </c>
      <c r="C7" s="6" t="s">
        <v>10</v>
      </c>
      <c r="D7" s="36" t="s">
        <v>51</v>
      </c>
      <c r="E7" s="7">
        <v>91990000</v>
      </c>
      <c r="F7" s="8">
        <v>0</v>
      </c>
    </row>
    <row r="8" spans="1:7" ht="13.5" customHeight="1" x14ac:dyDescent="0.2">
      <c r="A8" s="4" t="s">
        <v>8</v>
      </c>
      <c r="B8" s="6" t="s">
        <v>9</v>
      </c>
      <c r="C8" s="6" t="s">
        <v>10</v>
      </c>
      <c r="D8" s="36" t="s">
        <v>52</v>
      </c>
      <c r="E8" s="7">
        <v>33289000</v>
      </c>
      <c r="F8" s="8">
        <v>0</v>
      </c>
    </row>
    <row r="9" spans="1:7" ht="14.45" customHeight="1" x14ac:dyDescent="0.2">
      <c r="A9" s="4" t="s">
        <v>8</v>
      </c>
      <c r="B9" s="6" t="s">
        <v>9</v>
      </c>
      <c r="C9" s="6" t="s">
        <v>10</v>
      </c>
      <c r="D9" s="36" t="s">
        <v>53</v>
      </c>
      <c r="E9" s="7">
        <v>383000</v>
      </c>
      <c r="F9" s="8">
        <v>0</v>
      </c>
    </row>
    <row r="10" spans="1:7" ht="15.6" customHeight="1" x14ac:dyDescent="0.2">
      <c r="A10" s="4" t="s">
        <v>8</v>
      </c>
      <c r="B10" s="6" t="s">
        <v>9</v>
      </c>
      <c r="C10" s="6" t="s">
        <v>10</v>
      </c>
      <c r="D10" s="36" t="s">
        <v>54</v>
      </c>
      <c r="E10" s="7">
        <v>14000000</v>
      </c>
      <c r="F10" s="8">
        <v>0</v>
      </c>
    </row>
    <row r="11" spans="1:7" ht="13.5" customHeight="1" x14ac:dyDescent="0.2">
      <c r="A11" s="4" t="s">
        <v>121</v>
      </c>
      <c r="B11" s="5" t="s">
        <v>124</v>
      </c>
      <c r="C11" s="6" t="s">
        <v>122</v>
      </c>
      <c r="D11" s="6" t="s">
        <v>123</v>
      </c>
      <c r="E11" s="7">
        <v>1000000</v>
      </c>
      <c r="F11" s="8"/>
    </row>
    <row r="12" spans="1:7" ht="14.25" customHeight="1" x14ac:dyDescent="0.2">
      <c r="A12" s="4" t="s">
        <v>125</v>
      </c>
      <c r="B12" s="5"/>
      <c r="C12" s="6"/>
      <c r="D12" s="6"/>
      <c r="E12" s="7"/>
      <c r="F12" s="8"/>
    </row>
    <row r="13" spans="1:7" ht="15.75" customHeight="1" x14ac:dyDescent="0.2">
      <c r="A13" s="89" t="s">
        <v>11</v>
      </c>
      <c r="B13" s="82"/>
      <c r="C13" s="82"/>
      <c r="D13" s="83"/>
      <c r="E13" s="9">
        <f>SUM(E7:E12)</f>
        <v>140662000</v>
      </c>
      <c r="F13" s="10"/>
    </row>
    <row r="14" spans="1:7" ht="17.100000000000001" customHeight="1" x14ac:dyDescent="0.2">
      <c r="A14" s="84" t="s">
        <v>12</v>
      </c>
      <c r="B14" s="80"/>
      <c r="C14" s="80"/>
      <c r="D14" s="80"/>
      <c r="E14" s="80"/>
      <c r="F14" s="80"/>
    </row>
    <row r="15" spans="1:7" ht="14.25" customHeight="1" x14ac:dyDescent="0.2">
      <c r="A15" s="1" t="s">
        <v>2</v>
      </c>
      <c r="B15" s="2" t="s">
        <v>3</v>
      </c>
      <c r="C15" s="2" t="s">
        <v>4</v>
      </c>
      <c r="D15" s="2" t="s">
        <v>5</v>
      </c>
      <c r="E15" s="3" t="s">
        <v>6</v>
      </c>
      <c r="F15" s="2" t="s">
        <v>7</v>
      </c>
    </row>
    <row r="16" spans="1:7" ht="13.5" customHeight="1" x14ac:dyDescent="0.2">
      <c r="A16" s="4" t="s">
        <v>13</v>
      </c>
      <c r="B16" s="10"/>
      <c r="C16" s="10"/>
      <c r="D16" s="10"/>
      <c r="E16" s="25">
        <v>0</v>
      </c>
      <c r="F16" s="8">
        <v>0</v>
      </c>
    </row>
    <row r="17" spans="1:6" ht="13.5" x14ac:dyDescent="0.2">
      <c r="A17" s="89" t="s">
        <v>14</v>
      </c>
      <c r="B17" s="82"/>
      <c r="C17" s="82"/>
      <c r="D17" s="83"/>
      <c r="E17" s="26">
        <f>+E16</f>
        <v>0</v>
      </c>
      <c r="F17" s="11"/>
    </row>
    <row r="18" spans="1:6" x14ac:dyDescent="0.2">
      <c r="A18" s="84" t="s">
        <v>15</v>
      </c>
      <c r="B18" s="80"/>
      <c r="C18" s="80"/>
      <c r="D18" s="80"/>
      <c r="E18" s="80"/>
      <c r="F18" s="80"/>
    </row>
    <row r="19" spans="1:6" ht="25.5" x14ac:dyDescent="0.2">
      <c r="A19" s="12" t="s">
        <v>2</v>
      </c>
      <c r="B19" s="13" t="s">
        <v>3</v>
      </c>
      <c r="C19" s="2" t="s">
        <v>4</v>
      </c>
      <c r="D19" s="14" t="s">
        <v>5</v>
      </c>
      <c r="E19" s="3" t="s">
        <v>6</v>
      </c>
      <c r="F19" s="2" t="s">
        <v>7</v>
      </c>
    </row>
    <row r="20" spans="1:6" ht="15" x14ac:dyDescent="0.2">
      <c r="A20" s="4" t="s">
        <v>16</v>
      </c>
      <c r="B20" s="10"/>
      <c r="C20" s="6" t="s">
        <v>17</v>
      </c>
      <c r="D20" s="10"/>
      <c r="E20" s="25">
        <v>0</v>
      </c>
      <c r="F20" s="8">
        <v>0</v>
      </c>
    </row>
    <row r="21" spans="1:6" ht="13.5" x14ac:dyDescent="0.2">
      <c r="A21" s="89" t="s">
        <v>18</v>
      </c>
      <c r="B21" s="82"/>
      <c r="C21" s="82"/>
      <c r="D21" s="83"/>
      <c r="E21" s="26">
        <f>+E20</f>
        <v>0</v>
      </c>
      <c r="F21" s="10"/>
    </row>
    <row r="22" spans="1:6" x14ac:dyDescent="0.2">
      <c r="A22" s="84" t="s">
        <v>19</v>
      </c>
      <c r="B22" s="80"/>
      <c r="C22" s="80"/>
      <c r="D22" s="80"/>
      <c r="E22" s="80"/>
      <c r="F22" s="80"/>
    </row>
    <row r="23" spans="1:6" ht="25.5" x14ac:dyDescent="0.2">
      <c r="A23" s="12" t="s">
        <v>2</v>
      </c>
      <c r="B23" s="13" t="s">
        <v>3</v>
      </c>
      <c r="C23" s="2" t="s">
        <v>4</v>
      </c>
      <c r="D23" s="14" t="s">
        <v>5</v>
      </c>
      <c r="E23" s="3" t="s">
        <v>6</v>
      </c>
      <c r="F23" s="2" t="s">
        <v>7</v>
      </c>
    </row>
    <row r="24" spans="1:6" ht="30" x14ac:dyDescent="0.2">
      <c r="A24" s="37" t="s">
        <v>55</v>
      </c>
      <c r="B24" s="69" t="s">
        <v>118</v>
      </c>
      <c r="C24" s="6" t="s">
        <v>20</v>
      </c>
      <c r="D24" s="61" t="s">
        <v>56</v>
      </c>
      <c r="E24" s="7">
        <v>110598014</v>
      </c>
      <c r="F24" s="8">
        <v>0</v>
      </c>
    </row>
    <row r="25" spans="1:6" ht="60" x14ac:dyDescent="0.2">
      <c r="A25" s="57" t="s">
        <v>57</v>
      </c>
      <c r="B25" s="70">
        <v>13955433</v>
      </c>
      <c r="C25" s="59" t="s">
        <v>58</v>
      </c>
      <c r="D25" s="62" t="s">
        <v>60</v>
      </c>
      <c r="E25" s="7">
        <v>372474894</v>
      </c>
      <c r="F25" s="8"/>
    </row>
    <row r="26" spans="1:6" ht="45" x14ac:dyDescent="0.2">
      <c r="A26" s="57" t="s">
        <v>59</v>
      </c>
      <c r="B26" s="70">
        <v>5787971</v>
      </c>
      <c r="C26" s="59" t="s">
        <v>58</v>
      </c>
      <c r="D26" s="62" t="s">
        <v>61</v>
      </c>
      <c r="E26" s="7">
        <v>116767364</v>
      </c>
      <c r="F26" s="8"/>
    </row>
    <row r="27" spans="1:6" ht="15" x14ac:dyDescent="0.2">
      <c r="A27" s="57"/>
      <c r="B27" s="58"/>
      <c r="C27" s="59"/>
      <c r="D27" s="60"/>
      <c r="E27" s="7"/>
      <c r="F27" s="8"/>
    </row>
    <row r="28" spans="1:6" ht="15" x14ac:dyDescent="0.2">
      <c r="A28" s="57"/>
      <c r="B28" s="58"/>
      <c r="C28" s="59"/>
      <c r="D28" s="60"/>
      <c r="E28" s="7"/>
      <c r="F28" s="8"/>
    </row>
    <row r="29" spans="1:6" ht="13.5" x14ac:dyDescent="0.2">
      <c r="A29" s="89" t="s">
        <v>21</v>
      </c>
      <c r="B29" s="82"/>
      <c r="C29" s="82"/>
      <c r="D29" s="83"/>
      <c r="E29" s="9">
        <f>SUM(E24:E28)</f>
        <v>599840272</v>
      </c>
      <c r="F29" s="10"/>
    </row>
    <row r="30" spans="1:6" x14ac:dyDescent="0.2">
      <c r="A30" s="84" t="s">
        <v>22</v>
      </c>
      <c r="B30" s="80"/>
      <c r="C30" s="80"/>
      <c r="D30" s="80"/>
      <c r="E30" s="80"/>
      <c r="F30" s="80"/>
    </row>
    <row r="31" spans="1:6" ht="25.5" x14ac:dyDescent="0.2">
      <c r="A31" s="12" t="s">
        <v>2</v>
      </c>
      <c r="B31" s="13" t="s">
        <v>3</v>
      </c>
      <c r="C31" s="2" t="s">
        <v>4</v>
      </c>
      <c r="D31" s="14" t="s">
        <v>5</v>
      </c>
      <c r="E31" s="3" t="s">
        <v>6</v>
      </c>
      <c r="F31" s="2" t="s">
        <v>7</v>
      </c>
    </row>
    <row r="32" spans="1:6" ht="15" x14ac:dyDescent="0.2">
      <c r="A32" s="63" t="s">
        <v>62</v>
      </c>
      <c r="B32" s="68" t="s">
        <v>114</v>
      </c>
      <c r="C32" s="15" t="s">
        <v>23</v>
      </c>
      <c r="D32" s="36" t="s">
        <v>63</v>
      </c>
      <c r="E32" s="16">
        <v>5819748</v>
      </c>
      <c r="F32" s="17">
        <v>0</v>
      </c>
    </row>
    <row r="33" spans="1:6" ht="15" x14ac:dyDescent="0.2">
      <c r="A33" s="63" t="s">
        <v>62</v>
      </c>
      <c r="B33" s="68" t="s">
        <v>114</v>
      </c>
      <c r="C33" s="15" t="s">
        <v>23</v>
      </c>
      <c r="D33" s="36" t="s">
        <v>66</v>
      </c>
      <c r="E33" s="16">
        <v>4399999</v>
      </c>
      <c r="F33" s="17"/>
    </row>
    <row r="34" spans="1:6" ht="15" x14ac:dyDescent="0.2">
      <c r="A34" s="63" t="s">
        <v>62</v>
      </c>
      <c r="B34" s="68" t="s">
        <v>114</v>
      </c>
      <c r="C34" s="15" t="s">
        <v>23</v>
      </c>
      <c r="D34" s="36" t="s">
        <v>67</v>
      </c>
      <c r="E34" s="16">
        <v>3100000</v>
      </c>
      <c r="F34" s="17"/>
    </row>
    <row r="35" spans="1:6" ht="15" x14ac:dyDescent="0.2">
      <c r="A35" s="63" t="s">
        <v>62</v>
      </c>
      <c r="B35" s="68" t="s">
        <v>114</v>
      </c>
      <c r="C35" s="15" t="s">
        <v>23</v>
      </c>
      <c r="D35" s="36" t="s">
        <v>68</v>
      </c>
      <c r="E35" s="16">
        <v>115221112.51000001</v>
      </c>
      <c r="F35" s="17"/>
    </row>
    <row r="36" spans="1:6" ht="15" x14ac:dyDescent="0.2">
      <c r="A36" s="63" t="s">
        <v>62</v>
      </c>
      <c r="B36" s="68" t="s">
        <v>114</v>
      </c>
      <c r="C36" s="15" t="s">
        <v>23</v>
      </c>
      <c r="D36" s="36" t="s">
        <v>64</v>
      </c>
      <c r="E36" s="16">
        <v>9211269</v>
      </c>
      <c r="F36" s="17"/>
    </row>
    <row r="37" spans="1:6" ht="15" x14ac:dyDescent="0.2">
      <c r="A37" s="63" t="s">
        <v>62</v>
      </c>
      <c r="B37" s="68" t="s">
        <v>114</v>
      </c>
      <c r="C37" s="15" t="s">
        <v>23</v>
      </c>
      <c r="D37" s="36" t="s">
        <v>65</v>
      </c>
      <c r="E37" s="16">
        <v>47632076</v>
      </c>
      <c r="F37" s="17"/>
    </row>
    <row r="38" spans="1:6" ht="15" x14ac:dyDescent="0.2">
      <c r="A38" s="63"/>
      <c r="B38" s="15"/>
      <c r="C38" s="15"/>
      <c r="D38" s="36"/>
      <c r="E38" s="16"/>
      <c r="F38" s="17"/>
    </row>
    <row r="39" spans="1:6" ht="15" x14ac:dyDescent="0.2">
      <c r="A39" s="4" t="s">
        <v>24</v>
      </c>
      <c r="B39" s="36" t="s">
        <v>113</v>
      </c>
      <c r="C39" s="6" t="s">
        <v>23</v>
      </c>
      <c r="D39" s="36" t="s">
        <v>69</v>
      </c>
      <c r="E39" s="16">
        <v>14079319</v>
      </c>
      <c r="F39" s="17"/>
    </row>
    <row r="40" spans="1:6" ht="15" x14ac:dyDescent="0.2">
      <c r="A40" s="4" t="s">
        <v>24</v>
      </c>
      <c r="B40" s="36" t="s">
        <v>113</v>
      </c>
      <c r="C40" s="6" t="s">
        <v>23</v>
      </c>
      <c r="D40" s="36" t="s">
        <v>75</v>
      </c>
      <c r="E40" s="16">
        <v>54802650</v>
      </c>
      <c r="F40" s="17"/>
    </row>
    <row r="41" spans="1:6" ht="15" x14ac:dyDescent="0.2">
      <c r="A41" s="4" t="s">
        <v>24</v>
      </c>
      <c r="B41" s="36" t="s">
        <v>113</v>
      </c>
      <c r="C41" s="6" t="s">
        <v>23</v>
      </c>
      <c r="D41" s="36" t="s">
        <v>76</v>
      </c>
      <c r="E41" s="16">
        <v>28628250</v>
      </c>
      <c r="F41" s="17"/>
    </row>
    <row r="42" spans="1:6" ht="14.1" customHeight="1" x14ac:dyDescent="0.2">
      <c r="A42" s="4" t="s">
        <v>24</v>
      </c>
      <c r="B42" s="36" t="s">
        <v>113</v>
      </c>
      <c r="C42" s="6" t="s">
        <v>23</v>
      </c>
      <c r="D42" s="36" t="s">
        <v>77</v>
      </c>
      <c r="E42" s="16">
        <v>28628250</v>
      </c>
      <c r="F42" s="17">
        <v>0</v>
      </c>
    </row>
    <row r="43" spans="1:6" ht="15" x14ac:dyDescent="0.2">
      <c r="A43" s="4" t="s">
        <v>24</v>
      </c>
      <c r="B43" s="36" t="s">
        <v>113</v>
      </c>
      <c r="C43" s="6" t="s">
        <v>23</v>
      </c>
      <c r="D43" s="36" t="s">
        <v>78</v>
      </c>
      <c r="E43" s="56">
        <v>8588475</v>
      </c>
      <c r="F43" s="8">
        <v>0</v>
      </c>
    </row>
    <row r="44" spans="1:6" ht="15" x14ac:dyDescent="0.2">
      <c r="A44" s="4" t="s">
        <v>24</v>
      </c>
      <c r="B44" s="36" t="s">
        <v>113</v>
      </c>
      <c r="C44" s="6" t="s">
        <v>23</v>
      </c>
      <c r="D44" s="36" t="s">
        <v>79</v>
      </c>
      <c r="E44" s="56">
        <v>27810300</v>
      </c>
      <c r="F44" s="8">
        <v>0</v>
      </c>
    </row>
    <row r="45" spans="1:6" ht="15" x14ac:dyDescent="0.2">
      <c r="A45" s="4" t="s">
        <v>24</v>
      </c>
      <c r="B45" s="36" t="s">
        <v>113</v>
      </c>
      <c r="C45" s="6" t="s">
        <v>23</v>
      </c>
      <c r="D45" s="36" t="s">
        <v>80</v>
      </c>
      <c r="E45" s="56">
        <v>58932300</v>
      </c>
      <c r="F45" s="8">
        <v>0</v>
      </c>
    </row>
    <row r="46" spans="1:6" ht="15" x14ac:dyDescent="0.2">
      <c r="A46" s="4" t="s">
        <v>24</v>
      </c>
      <c r="B46" s="36" t="s">
        <v>113</v>
      </c>
      <c r="C46" s="6" t="s">
        <v>23</v>
      </c>
      <c r="D46" s="36" t="s">
        <v>70</v>
      </c>
      <c r="E46" s="56">
        <v>18459000</v>
      </c>
      <c r="F46" s="8">
        <v>0</v>
      </c>
    </row>
    <row r="47" spans="1:6" ht="15" x14ac:dyDescent="0.2">
      <c r="A47" s="4" t="s">
        <v>24</v>
      </c>
      <c r="B47" s="36" t="s">
        <v>113</v>
      </c>
      <c r="C47" s="6" t="s">
        <v>23</v>
      </c>
      <c r="D47" s="36" t="s">
        <v>71</v>
      </c>
      <c r="E47" s="56">
        <v>31017000</v>
      </c>
      <c r="F47" s="8">
        <v>0</v>
      </c>
    </row>
    <row r="48" spans="1:6" ht="15" x14ac:dyDescent="0.2">
      <c r="A48" s="4" t="s">
        <v>24</v>
      </c>
      <c r="B48" s="36" t="s">
        <v>113</v>
      </c>
      <c r="C48" s="6" t="s">
        <v>23</v>
      </c>
      <c r="D48" s="36" t="s">
        <v>72</v>
      </c>
      <c r="E48" s="56">
        <v>9305100</v>
      </c>
      <c r="F48" s="8">
        <v>0</v>
      </c>
    </row>
    <row r="49" spans="1:6" ht="15" x14ac:dyDescent="0.2">
      <c r="A49" s="4" t="s">
        <v>24</v>
      </c>
      <c r="B49" s="36" t="s">
        <v>113</v>
      </c>
      <c r="C49" s="6" t="s">
        <v>23</v>
      </c>
      <c r="D49" s="36" t="s">
        <v>73</v>
      </c>
      <c r="E49" s="56">
        <v>30465750</v>
      </c>
      <c r="F49" s="8">
        <v>0</v>
      </c>
    </row>
    <row r="50" spans="1:6" ht="15" x14ac:dyDescent="0.2">
      <c r="A50" s="4" t="s">
        <v>24</v>
      </c>
      <c r="B50" s="36" t="s">
        <v>113</v>
      </c>
      <c r="C50" s="6" t="s">
        <v>23</v>
      </c>
      <c r="D50" s="36" t="s">
        <v>74</v>
      </c>
      <c r="E50" s="7">
        <v>32340000</v>
      </c>
      <c r="F50" s="8">
        <v>0</v>
      </c>
    </row>
    <row r="51" spans="1:6" ht="15" x14ac:dyDescent="0.2">
      <c r="A51" s="37" t="s">
        <v>81</v>
      </c>
      <c r="B51" s="36" t="s">
        <v>115</v>
      </c>
      <c r="C51" s="6" t="s">
        <v>82</v>
      </c>
      <c r="D51" s="36" t="s">
        <v>83</v>
      </c>
      <c r="E51" s="7">
        <v>95312166</v>
      </c>
      <c r="F51" s="8">
        <v>0</v>
      </c>
    </row>
    <row r="52" spans="1:6" ht="15" x14ac:dyDescent="0.2">
      <c r="A52" s="4" t="s">
        <v>84</v>
      </c>
      <c r="B52" s="5" t="s">
        <v>116</v>
      </c>
      <c r="C52" s="6" t="s">
        <v>82</v>
      </c>
      <c r="D52" s="18" t="s">
        <v>85</v>
      </c>
      <c r="E52" s="7">
        <v>4400000</v>
      </c>
      <c r="F52" s="8">
        <v>0</v>
      </c>
    </row>
    <row r="53" spans="1:6" ht="15" x14ac:dyDescent="0.2">
      <c r="A53" s="4" t="s">
        <v>84</v>
      </c>
      <c r="B53" s="5" t="s">
        <v>116</v>
      </c>
      <c r="C53" s="6" t="s">
        <v>82</v>
      </c>
      <c r="D53" s="18" t="s">
        <v>86</v>
      </c>
      <c r="E53" s="7">
        <v>3100000</v>
      </c>
      <c r="F53" s="8">
        <v>0</v>
      </c>
    </row>
    <row r="54" spans="1:6" ht="15" x14ac:dyDescent="0.2">
      <c r="A54" s="4" t="s">
        <v>84</v>
      </c>
      <c r="B54" s="5" t="s">
        <v>116</v>
      </c>
      <c r="C54" s="6" t="s">
        <v>82</v>
      </c>
      <c r="D54" s="18" t="s">
        <v>87</v>
      </c>
      <c r="E54" s="7">
        <v>2909874</v>
      </c>
      <c r="F54" s="8">
        <v>0</v>
      </c>
    </row>
    <row r="55" spans="1:6" ht="15" x14ac:dyDescent="0.2">
      <c r="A55" s="4" t="s">
        <v>88</v>
      </c>
      <c r="B55" s="5" t="s">
        <v>116</v>
      </c>
      <c r="C55" s="6" t="s">
        <v>82</v>
      </c>
      <c r="D55" s="18" t="s">
        <v>89</v>
      </c>
      <c r="E55" s="7">
        <v>92031160</v>
      </c>
      <c r="F55" s="8">
        <v>0</v>
      </c>
    </row>
    <row r="56" spans="1:6" ht="15" x14ac:dyDescent="0.2">
      <c r="A56" s="4" t="s">
        <v>90</v>
      </c>
      <c r="B56" s="5" t="s">
        <v>117</v>
      </c>
      <c r="C56" s="6" t="s">
        <v>82</v>
      </c>
      <c r="D56" s="18" t="s">
        <v>91</v>
      </c>
      <c r="E56" s="7">
        <v>9042726</v>
      </c>
      <c r="F56" s="8">
        <v>0</v>
      </c>
    </row>
    <row r="57" spans="1:6" ht="15" x14ac:dyDescent="0.2">
      <c r="A57" s="4" t="s">
        <v>90</v>
      </c>
      <c r="B57" s="5" t="s">
        <v>117</v>
      </c>
      <c r="C57" s="6" t="s">
        <v>82</v>
      </c>
      <c r="D57" s="18" t="s">
        <v>92</v>
      </c>
      <c r="E57" s="7">
        <v>4300317</v>
      </c>
      <c r="F57" s="8">
        <v>0</v>
      </c>
    </row>
    <row r="58" spans="1:6" ht="15" x14ac:dyDescent="0.2">
      <c r="A58" s="4" t="s">
        <v>90</v>
      </c>
      <c r="B58" s="5" t="s">
        <v>117</v>
      </c>
      <c r="C58" s="6" t="s">
        <v>82</v>
      </c>
      <c r="D58" s="18" t="s">
        <v>93</v>
      </c>
      <c r="E58" s="7">
        <v>5250343</v>
      </c>
      <c r="F58" s="8">
        <v>0</v>
      </c>
    </row>
    <row r="59" spans="1:6" ht="15" x14ac:dyDescent="0.2">
      <c r="A59" s="4" t="s">
        <v>90</v>
      </c>
      <c r="B59" s="5" t="s">
        <v>117</v>
      </c>
      <c r="C59" s="6" t="s">
        <v>82</v>
      </c>
      <c r="D59" s="18" t="s">
        <v>94</v>
      </c>
      <c r="E59" s="7">
        <v>18045794</v>
      </c>
      <c r="F59" s="8">
        <v>0</v>
      </c>
    </row>
    <row r="60" spans="1:6" ht="15" x14ac:dyDescent="0.2">
      <c r="A60" s="4" t="s">
        <v>90</v>
      </c>
      <c r="B60" s="5" t="s">
        <v>117</v>
      </c>
      <c r="C60" s="6" t="s">
        <v>82</v>
      </c>
      <c r="D60" s="18" t="s">
        <v>95</v>
      </c>
      <c r="E60" s="7">
        <v>22070046</v>
      </c>
      <c r="F60" s="8">
        <v>0</v>
      </c>
    </row>
    <row r="61" spans="1:6" ht="15" x14ac:dyDescent="0.2">
      <c r="A61" s="4" t="s">
        <v>90</v>
      </c>
      <c r="B61" s="5" t="s">
        <v>117</v>
      </c>
      <c r="C61" s="6" t="s">
        <v>82</v>
      </c>
      <c r="D61" s="18" t="s">
        <v>96</v>
      </c>
      <c r="E61" s="7">
        <v>56388892</v>
      </c>
      <c r="F61" s="8">
        <v>0</v>
      </c>
    </row>
    <row r="62" spans="1:6" ht="15" x14ac:dyDescent="0.2">
      <c r="A62" s="4" t="s">
        <v>90</v>
      </c>
      <c r="B62" s="5" t="s">
        <v>117</v>
      </c>
      <c r="C62" s="6" t="s">
        <v>82</v>
      </c>
      <c r="D62" s="18" t="s">
        <v>97</v>
      </c>
      <c r="E62" s="7">
        <v>15000000</v>
      </c>
      <c r="F62" s="8">
        <v>0</v>
      </c>
    </row>
    <row r="63" spans="1:6" ht="15" x14ac:dyDescent="0.2">
      <c r="A63" s="4" t="s">
        <v>90</v>
      </c>
      <c r="B63" s="5" t="s">
        <v>117</v>
      </c>
      <c r="C63" s="6" t="s">
        <v>82</v>
      </c>
      <c r="D63" s="18" t="s">
        <v>98</v>
      </c>
      <c r="E63" s="7">
        <v>7500000</v>
      </c>
      <c r="F63" s="8">
        <v>0</v>
      </c>
    </row>
    <row r="64" spans="1:6" ht="15" x14ac:dyDescent="0.2">
      <c r="A64" s="4" t="s">
        <v>90</v>
      </c>
      <c r="B64" s="5" t="s">
        <v>117</v>
      </c>
      <c r="C64" s="6" t="s">
        <v>82</v>
      </c>
      <c r="D64" s="18" t="s">
        <v>99</v>
      </c>
      <c r="E64" s="7">
        <v>13250000</v>
      </c>
      <c r="F64" s="8">
        <v>0</v>
      </c>
    </row>
    <row r="65" spans="1:6" ht="15" x14ac:dyDescent="0.2">
      <c r="A65" s="4" t="s">
        <v>90</v>
      </c>
      <c r="B65" s="5" t="s">
        <v>117</v>
      </c>
      <c r="C65" s="6" t="s">
        <v>82</v>
      </c>
      <c r="D65" s="18" t="s">
        <v>100</v>
      </c>
      <c r="E65" s="7">
        <v>15000000</v>
      </c>
      <c r="F65" s="8">
        <v>0</v>
      </c>
    </row>
    <row r="66" spans="1:6" ht="15" x14ac:dyDescent="0.2">
      <c r="A66" s="64" t="s">
        <v>90</v>
      </c>
      <c r="B66" s="5" t="s">
        <v>117</v>
      </c>
      <c r="C66" s="45" t="s">
        <v>82</v>
      </c>
      <c r="D66" s="65" t="s">
        <v>101</v>
      </c>
      <c r="E66" s="54">
        <v>9185380</v>
      </c>
      <c r="F66" s="8">
        <v>0</v>
      </c>
    </row>
    <row r="67" spans="1:6" ht="14.45" customHeight="1" x14ac:dyDescent="0.2">
      <c r="A67" s="4" t="s">
        <v>8</v>
      </c>
      <c r="B67" s="6" t="s">
        <v>9</v>
      </c>
      <c r="C67" s="6" t="s">
        <v>10</v>
      </c>
      <c r="D67" s="36" t="s">
        <v>51</v>
      </c>
      <c r="E67" s="7">
        <v>4969000</v>
      </c>
      <c r="F67" s="8"/>
    </row>
    <row r="68" spans="1:6" ht="13.5" customHeight="1" x14ac:dyDescent="0.2">
      <c r="A68" s="4" t="s">
        <v>8</v>
      </c>
      <c r="B68" s="6" t="s">
        <v>9</v>
      </c>
      <c r="C68" s="6" t="s">
        <v>10</v>
      </c>
      <c r="D68" s="36" t="s">
        <v>52</v>
      </c>
      <c r="E68" s="7">
        <v>1798000</v>
      </c>
      <c r="F68" s="8"/>
    </row>
    <row r="69" spans="1:6" ht="15" x14ac:dyDescent="0.2">
      <c r="A69" s="85" t="s">
        <v>25</v>
      </c>
      <c r="B69" s="77"/>
      <c r="C69" s="77"/>
      <c r="D69" s="78"/>
      <c r="E69" s="9">
        <f>SUM(E32:E68)</f>
        <v>907994296.50999999</v>
      </c>
      <c r="F69" s="8">
        <v>0</v>
      </c>
    </row>
    <row r="70" spans="1:6" ht="14.25" x14ac:dyDescent="0.2">
      <c r="A70" s="86" t="s">
        <v>26</v>
      </c>
      <c r="B70" s="87"/>
      <c r="C70" s="87"/>
      <c r="D70" s="88"/>
      <c r="E70" s="19">
        <f>+E13+E29+E69</f>
        <v>1648496568.51</v>
      </c>
      <c r="F70" s="11"/>
    </row>
    <row r="72" spans="1:6" x14ac:dyDescent="0.2">
      <c r="A72" s="79" t="s">
        <v>32</v>
      </c>
      <c r="B72" s="80"/>
      <c r="C72" s="80"/>
      <c r="D72" s="80"/>
      <c r="E72" s="80"/>
      <c r="F72" s="80"/>
    </row>
    <row r="74" spans="1:6" ht="18" x14ac:dyDescent="0.2">
      <c r="A74" s="20" t="s">
        <v>27</v>
      </c>
      <c r="B74" s="21" t="s">
        <v>28</v>
      </c>
      <c r="C74" s="22" t="s">
        <v>29</v>
      </c>
      <c r="D74" s="23" t="s">
        <v>30</v>
      </c>
      <c r="E74" s="23" t="s">
        <v>31</v>
      </c>
      <c r="F74" s="24"/>
    </row>
    <row r="75" spans="1:6" ht="30" x14ac:dyDescent="0.2">
      <c r="A75" s="4" t="s">
        <v>8</v>
      </c>
      <c r="B75" s="38" t="s">
        <v>39</v>
      </c>
      <c r="C75" s="38" t="s">
        <v>42</v>
      </c>
      <c r="D75" s="39" t="s">
        <v>102</v>
      </c>
      <c r="E75" s="66">
        <v>129428000</v>
      </c>
      <c r="F75" s="40"/>
    </row>
    <row r="76" spans="1:6" ht="30" x14ac:dyDescent="0.2">
      <c r="A76" s="4" t="s">
        <v>8</v>
      </c>
      <c r="B76" s="38" t="s">
        <v>39</v>
      </c>
      <c r="C76" s="38" t="s">
        <v>42</v>
      </c>
      <c r="D76" s="39" t="s">
        <v>110</v>
      </c>
      <c r="E76" s="66">
        <v>11096000</v>
      </c>
      <c r="F76" s="40"/>
    </row>
    <row r="77" spans="1:6" ht="30" x14ac:dyDescent="0.2">
      <c r="A77" s="4" t="s">
        <v>8</v>
      </c>
      <c r="B77" s="38" t="s">
        <v>104</v>
      </c>
      <c r="C77" s="38" t="s">
        <v>105</v>
      </c>
      <c r="D77" s="39" t="s">
        <v>108</v>
      </c>
      <c r="E77" s="66">
        <v>226000</v>
      </c>
      <c r="F77" s="40"/>
    </row>
    <row r="78" spans="1:6" ht="30" x14ac:dyDescent="0.2">
      <c r="A78" s="4" t="s">
        <v>8</v>
      </c>
      <c r="B78" s="38" t="s">
        <v>106</v>
      </c>
      <c r="C78" s="38" t="s">
        <v>107</v>
      </c>
      <c r="D78" s="39" t="s">
        <v>109</v>
      </c>
      <c r="E78" s="66">
        <v>46903000</v>
      </c>
      <c r="F78" s="40"/>
    </row>
    <row r="79" spans="1:6" ht="18.95" customHeight="1" x14ac:dyDescent="0.2">
      <c r="A79" s="63" t="s">
        <v>62</v>
      </c>
      <c r="B79" s="67"/>
      <c r="C79" s="15" t="s">
        <v>23</v>
      </c>
      <c r="D79" s="39" t="s">
        <v>103</v>
      </c>
      <c r="E79" s="66">
        <v>7500000</v>
      </c>
      <c r="F79" s="40"/>
    </row>
    <row r="80" spans="1:6" ht="15" x14ac:dyDescent="0.2">
      <c r="A80" s="4" t="s">
        <v>111</v>
      </c>
      <c r="B80" s="4"/>
      <c r="C80" s="6"/>
      <c r="D80" s="6"/>
      <c r="E80" s="66"/>
      <c r="F80" s="8"/>
    </row>
    <row r="81" spans="1:6" ht="15" x14ac:dyDescent="0.2">
      <c r="A81" s="4" t="s">
        <v>24</v>
      </c>
      <c r="B81" s="38" t="s">
        <v>112</v>
      </c>
      <c r="C81" s="38" t="s">
        <v>40</v>
      </c>
      <c r="D81" s="36">
        <v>807217</v>
      </c>
      <c r="E81" s="66">
        <v>7161363</v>
      </c>
      <c r="F81" s="40"/>
    </row>
    <row r="82" spans="1:6" ht="15" x14ac:dyDescent="0.2">
      <c r="A82" s="4" t="s">
        <v>24</v>
      </c>
      <c r="B82" s="38" t="s">
        <v>112</v>
      </c>
      <c r="C82" s="6" t="s">
        <v>23</v>
      </c>
      <c r="D82" s="36">
        <v>810055</v>
      </c>
      <c r="E82" s="56">
        <v>31031516</v>
      </c>
      <c r="F82" s="8"/>
    </row>
    <row r="83" spans="1:6" ht="15" x14ac:dyDescent="0.2">
      <c r="A83" s="4" t="s">
        <v>24</v>
      </c>
      <c r="B83" s="38" t="s">
        <v>112</v>
      </c>
      <c r="C83" s="6" t="s">
        <v>23</v>
      </c>
      <c r="D83" s="36">
        <v>810855</v>
      </c>
      <c r="E83" s="56">
        <v>16147835</v>
      </c>
      <c r="F83" s="8"/>
    </row>
    <row r="84" spans="1:6" ht="15" x14ac:dyDescent="0.2">
      <c r="A84" s="4" t="s">
        <v>24</v>
      </c>
      <c r="B84" s="38" t="s">
        <v>112</v>
      </c>
      <c r="C84" s="6" t="s">
        <v>23</v>
      </c>
      <c r="D84" s="36">
        <v>811948</v>
      </c>
      <c r="E84" s="56">
        <v>15924020</v>
      </c>
      <c r="F84" s="8"/>
    </row>
    <row r="85" spans="1:6" ht="15" x14ac:dyDescent="0.2">
      <c r="A85" s="4" t="s">
        <v>24</v>
      </c>
      <c r="B85" s="38" t="s">
        <v>112</v>
      </c>
      <c r="C85" s="6" t="s">
        <v>23</v>
      </c>
      <c r="D85" s="36">
        <v>812205</v>
      </c>
      <c r="E85" s="56">
        <v>4788059</v>
      </c>
      <c r="F85" s="8"/>
    </row>
    <row r="86" spans="1:6" ht="15" x14ac:dyDescent="0.2">
      <c r="A86" s="4" t="s">
        <v>24</v>
      </c>
      <c r="B86" s="38" t="s">
        <v>112</v>
      </c>
      <c r="C86" s="6" t="s">
        <v>23</v>
      </c>
      <c r="D86" s="36">
        <v>812644</v>
      </c>
      <c r="E86" s="56">
        <v>15409958</v>
      </c>
      <c r="F86" s="8"/>
    </row>
    <row r="87" spans="1:6" ht="15" x14ac:dyDescent="0.2">
      <c r="A87" s="4" t="s">
        <v>24</v>
      </c>
      <c r="B87" s="38" t="s">
        <v>112</v>
      </c>
      <c r="C87" s="6" t="s">
        <v>23</v>
      </c>
      <c r="D87" s="36">
        <v>815970</v>
      </c>
      <c r="E87" s="56">
        <v>31828400</v>
      </c>
      <c r="F87" s="8"/>
    </row>
    <row r="88" spans="1:6" ht="15" x14ac:dyDescent="0.2">
      <c r="A88" s="4" t="s">
        <v>24</v>
      </c>
      <c r="B88" s="38" t="s">
        <v>112</v>
      </c>
      <c r="C88" s="6" t="s">
        <v>23</v>
      </c>
      <c r="D88" s="36">
        <v>816294</v>
      </c>
      <c r="E88" s="56">
        <v>9901261</v>
      </c>
      <c r="F88" s="8"/>
    </row>
    <row r="89" spans="1:6" ht="15" x14ac:dyDescent="0.2">
      <c r="A89" s="4" t="s">
        <v>24</v>
      </c>
      <c r="B89" s="38" t="s">
        <v>112</v>
      </c>
      <c r="C89" s="6"/>
      <c r="D89" s="36">
        <v>817119</v>
      </c>
      <c r="E89" s="56">
        <v>16583982</v>
      </c>
      <c r="F89" s="8"/>
    </row>
    <row r="90" spans="1:6" ht="15" x14ac:dyDescent="0.2">
      <c r="A90" s="4" t="s">
        <v>24</v>
      </c>
      <c r="B90" s="38" t="s">
        <v>112</v>
      </c>
      <c r="C90" s="6"/>
      <c r="D90" s="36">
        <v>817661</v>
      </c>
      <c r="E90" s="56">
        <v>4944153</v>
      </c>
      <c r="F90" s="8"/>
    </row>
    <row r="91" spans="1:6" ht="15" x14ac:dyDescent="0.2">
      <c r="A91" s="4" t="s">
        <v>24</v>
      </c>
      <c r="B91" s="38" t="s">
        <v>112</v>
      </c>
      <c r="C91" s="6"/>
      <c r="D91" s="36">
        <v>819708</v>
      </c>
      <c r="E91" s="56">
        <v>15850311</v>
      </c>
      <c r="F91" s="8"/>
    </row>
    <row r="92" spans="1:6" ht="15" x14ac:dyDescent="0.2">
      <c r="A92" s="4" t="s">
        <v>24</v>
      </c>
      <c r="B92" s="38" t="s">
        <v>112</v>
      </c>
      <c r="C92" s="6"/>
      <c r="D92" s="36">
        <v>821402</v>
      </c>
      <c r="E92" s="56">
        <v>16701509</v>
      </c>
      <c r="F92" s="8"/>
    </row>
    <row r="93" spans="1:6" ht="15" x14ac:dyDescent="0.2">
      <c r="A93" s="4" t="s">
        <v>88</v>
      </c>
      <c r="B93" s="75" t="s">
        <v>116</v>
      </c>
      <c r="C93" s="6" t="s">
        <v>82</v>
      </c>
      <c r="D93" s="18" t="s">
        <v>89</v>
      </c>
      <c r="E93" s="7">
        <v>90831248</v>
      </c>
      <c r="F93" s="8"/>
    </row>
    <row r="94" spans="1:6" ht="15" x14ac:dyDescent="0.2">
      <c r="A94" s="4" t="s">
        <v>84</v>
      </c>
      <c r="B94" s="5" t="s">
        <v>116</v>
      </c>
      <c r="C94" s="6" t="s">
        <v>82</v>
      </c>
      <c r="D94" s="18"/>
      <c r="E94" s="7">
        <v>9211794</v>
      </c>
      <c r="F94" s="44"/>
    </row>
    <row r="95" spans="1:6" ht="15" x14ac:dyDescent="0.2">
      <c r="A95" s="4" t="s">
        <v>121</v>
      </c>
      <c r="B95" s="5" t="s">
        <v>124</v>
      </c>
      <c r="C95" s="6" t="s">
        <v>122</v>
      </c>
      <c r="D95" s="6" t="s">
        <v>123</v>
      </c>
      <c r="E95" s="7">
        <v>4000</v>
      </c>
      <c r="F95" s="44"/>
    </row>
    <row r="96" spans="1:6" ht="15" x14ac:dyDescent="0.2">
      <c r="A96" s="48"/>
      <c r="B96" s="49"/>
      <c r="C96" s="50"/>
      <c r="D96" s="51"/>
      <c r="E96" s="7"/>
      <c r="F96" s="52"/>
    </row>
    <row r="97" spans="1:6" ht="15" x14ac:dyDescent="0.2">
      <c r="A97" s="46" t="s">
        <v>43</v>
      </c>
      <c r="B97" s="47" t="s">
        <v>44</v>
      </c>
      <c r="C97" s="45" t="s">
        <v>23</v>
      </c>
      <c r="D97" s="47" t="s">
        <v>45</v>
      </c>
      <c r="E97" s="54">
        <v>9719624</v>
      </c>
      <c r="F97" s="53"/>
    </row>
    <row r="98" spans="1:6" ht="14.25" x14ac:dyDescent="0.2">
      <c r="A98" s="76" t="s">
        <v>33</v>
      </c>
      <c r="B98" s="77"/>
      <c r="C98" s="77"/>
      <c r="D98" s="78"/>
      <c r="E98" s="27">
        <f>SUM(E75:E97)</f>
        <v>491192033</v>
      </c>
    </row>
    <row r="100" spans="1:6" x14ac:dyDescent="0.2">
      <c r="A100" s="79" t="s">
        <v>34</v>
      </c>
      <c r="B100" s="80"/>
      <c r="C100" s="80"/>
      <c r="D100" s="80"/>
      <c r="E100" s="80"/>
      <c r="F100" s="80"/>
    </row>
    <row r="102" spans="1:6" ht="18" x14ac:dyDescent="0.2">
      <c r="A102" s="28" t="s">
        <v>27</v>
      </c>
      <c r="B102" s="29" t="s">
        <v>28</v>
      </c>
      <c r="C102" s="30" t="s">
        <v>29</v>
      </c>
      <c r="D102" s="31" t="s">
        <v>30</v>
      </c>
      <c r="E102" s="31"/>
      <c r="F102" s="32"/>
    </row>
    <row r="103" spans="1:6" x14ac:dyDescent="0.2">
      <c r="A103" s="33" t="s">
        <v>35</v>
      </c>
      <c r="B103" s="34"/>
      <c r="C103" s="34"/>
      <c r="D103" s="33" t="s">
        <v>36</v>
      </c>
      <c r="E103" s="35">
        <v>28900</v>
      </c>
      <c r="F103" s="34"/>
    </row>
    <row r="104" spans="1:6" x14ac:dyDescent="0.2">
      <c r="A104" s="33" t="s">
        <v>35</v>
      </c>
      <c r="B104" s="34"/>
      <c r="C104" s="34"/>
      <c r="D104" s="33" t="s">
        <v>37</v>
      </c>
      <c r="E104" s="35">
        <v>6530719</v>
      </c>
      <c r="F104" s="34"/>
    </row>
    <row r="105" spans="1:6" x14ac:dyDescent="0.2">
      <c r="A105" s="34"/>
      <c r="B105" s="34"/>
      <c r="C105" s="34"/>
      <c r="D105" s="34"/>
      <c r="E105" s="34"/>
      <c r="F105" s="34"/>
    </row>
    <row r="106" spans="1:6" ht="14.25" x14ac:dyDescent="0.2">
      <c r="A106" s="81" t="s">
        <v>38</v>
      </c>
      <c r="B106" s="82"/>
      <c r="C106" s="82"/>
      <c r="D106" s="83"/>
      <c r="E106" s="27">
        <f>SUM(E103:E105)</f>
        <v>6559619</v>
      </c>
    </row>
  </sheetData>
  <mergeCells count="19">
    <mergeCell ref="A13:D13"/>
    <mergeCell ref="A14:F14"/>
    <mergeCell ref="A1:G1"/>
    <mergeCell ref="A2:G2"/>
    <mergeCell ref="A3:G3"/>
    <mergeCell ref="A4:G4"/>
    <mergeCell ref="A5:F5"/>
    <mergeCell ref="A17:D17"/>
    <mergeCell ref="A18:F18"/>
    <mergeCell ref="A21:D21"/>
    <mergeCell ref="A22:F22"/>
    <mergeCell ref="A29:D29"/>
    <mergeCell ref="A98:D98"/>
    <mergeCell ref="A100:F100"/>
    <mergeCell ref="A106:D106"/>
    <mergeCell ref="A30:F30"/>
    <mergeCell ref="A69:D69"/>
    <mergeCell ref="A70:D70"/>
    <mergeCell ref="A72:F72"/>
  </mergeCells>
  <phoneticPr fontId="24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EB9BA4-DFAC-4F4A-96AE-1FA110AD6C57}">
  <dimension ref="A1:G106"/>
  <sheetViews>
    <sheetView topLeftCell="A92" workbookViewId="0">
      <selection activeCell="E13" sqref="E13"/>
    </sheetView>
  </sheetViews>
  <sheetFormatPr baseColWidth="10" defaultColWidth="9.33203125" defaultRowHeight="12.75" x14ac:dyDescent="0.2"/>
  <cols>
    <col min="1" max="1" width="55.33203125" customWidth="1"/>
    <col min="2" max="2" width="19.1640625" customWidth="1"/>
    <col min="3" max="3" width="20.1640625" customWidth="1"/>
    <col min="4" max="4" width="39.83203125" customWidth="1"/>
    <col min="5" max="5" width="20.6640625" customWidth="1"/>
    <col min="6" max="6" width="23.83203125" customWidth="1"/>
    <col min="7" max="7" width="27.83203125" customWidth="1"/>
  </cols>
  <sheetData>
    <row r="1" spans="1:7" ht="24.75" customHeight="1" x14ac:dyDescent="0.2">
      <c r="A1" s="90" t="s">
        <v>49</v>
      </c>
      <c r="B1" s="91"/>
      <c r="C1" s="91"/>
      <c r="D1" s="91"/>
      <c r="E1" s="91"/>
      <c r="F1" s="91"/>
      <c r="G1" s="91"/>
    </row>
    <row r="2" spans="1:7" ht="17.25" customHeight="1" x14ac:dyDescent="0.2">
      <c r="A2" s="92" t="s">
        <v>119</v>
      </c>
      <c r="B2" s="92"/>
      <c r="C2" s="92"/>
      <c r="D2" s="92"/>
      <c r="E2" s="92"/>
      <c r="F2" s="92"/>
      <c r="G2" s="92"/>
    </row>
    <row r="3" spans="1:7" ht="17.25" customHeight="1" x14ac:dyDescent="0.2">
      <c r="A3" s="93" t="s">
        <v>50</v>
      </c>
      <c r="B3" s="92"/>
      <c r="C3" s="92"/>
      <c r="D3" s="92"/>
      <c r="E3" s="92"/>
      <c r="F3" s="92"/>
      <c r="G3" s="92"/>
    </row>
    <row r="4" spans="1:7" ht="20.25" customHeight="1" x14ac:dyDescent="0.2">
      <c r="A4" s="94" t="s">
        <v>0</v>
      </c>
      <c r="B4" s="94"/>
      <c r="C4" s="94"/>
      <c r="D4" s="94"/>
      <c r="E4" s="94"/>
      <c r="F4" s="94"/>
      <c r="G4" s="94"/>
    </row>
    <row r="5" spans="1:7" ht="14.25" customHeight="1" x14ac:dyDescent="0.2">
      <c r="A5" s="95" t="s">
        <v>1</v>
      </c>
      <c r="B5" s="96"/>
      <c r="C5" s="96"/>
      <c r="D5" s="96"/>
      <c r="E5" s="96"/>
      <c r="F5" s="96"/>
    </row>
    <row r="6" spans="1:7" ht="14.25" customHeight="1" x14ac:dyDescent="0.2">
      <c r="A6" s="1" t="s">
        <v>2</v>
      </c>
      <c r="B6" s="2" t="s">
        <v>3</v>
      </c>
      <c r="C6" s="2" t="s">
        <v>4</v>
      </c>
      <c r="D6" s="2" t="s">
        <v>5</v>
      </c>
      <c r="E6" s="3" t="s">
        <v>6</v>
      </c>
      <c r="F6" s="74" t="s">
        <v>120</v>
      </c>
    </row>
    <row r="7" spans="1:7" ht="15" customHeight="1" x14ac:dyDescent="0.2">
      <c r="A7" s="4" t="s">
        <v>8</v>
      </c>
      <c r="B7" s="6" t="s">
        <v>9</v>
      </c>
      <c r="C7" s="6" t="s">
        <v>10</v>
      </c>
      <c r="D7" s="36" t="s">
        <v>51</v>
      </c>
      <c r="E7" s="7">
        <v>91990000</v>
      </c>
      <c r="F7" s="8">
        <f>+E7/E70</f>
        <v>5.5802360621924445E-2</v>
      </c>
    </row>
    <row r="8" spans="1:7" ht="13.5" customHeight="1" x14ac:dyDescent="0.2">
      <c r="A8" s="4" t="s">
        <v>8</v>
      </c>
      <c r="B8" s="6" t="s">
        <v>9</v>
      </c>
      <c r="C8" s="6" t="s">
        <v>10</v>
      </c>
      <c r="D8" s="36" t="s">
        <v>52</v>
      </c>
      <c r="E8" s="7">
        <v>33289000</v>
      </c>
      <c r="F8" s="8">
        <f>+E8/E70</f>
        <v>2.0193551285392356E-2</v>
      </c>
    </row>
    <row r="9" spans="1:7" ht="14.45" customHeight="1" x14ac:dyDescent="0.2">
      <c r="A9" s="4" t="s">
        <v>8</v>
      </c>
      <c r="B9" s="6" t="s">
        <v>9</v>
      </c>
      <c r="C9" s="6" t="s">
        <v>10</v>
      </c>
      <c r="D9" s="36" t="s">
        <v>53</v>
      </c>
      <c r="E9" s="7">
        <v>383000</v>
      </c>
      <c r="F9" s="8">
        <f>+E9/E70</f>
        <v>2.3233290703551541E-4</v>
      </c>
    </row>
    <row r="10" spans="1:7" ht="15.6" customHeight="1" x14ac:dyDescent="0.2">
      <c r="A10" s="4" t="s">
        <v>8</v>
      </c>
      <c r="B10" s="6" t="s">
        <v>9</v>
      </c>
      <c r="C10" s="6" t="s">
        <v>10</v>
      </c>
      <c r="D10" s="36" t="s">
        <v>54</v>
      </c>
      <c r="E10" s="7">
        <v>14000000</v>
      </c>
      <c r="F10" s="8">
        <f>+E10/E70</f>
        <v>8.4925866801493881E-3</v>
      </c>
    </row>
    <row r="11" spans="1:7" ht="18.75" customHeight="1" x14ac:dyDescent="0.2">
      <c r="A11" s="4" t="s">
        <v>121</v>
      </c>
      <c r="B11" s="5" t="s">
        <v>124</v>
      </c>
      <c r="C11" s="6" t="s">
        <v>122</v>
      </c>
      <c r="D11" s="6" t="s">
        <v>123</v>
      </c>
      <c r="E11" s="7">
        <v>1000000</v>
      </c>
      <c r="F11" s="8">
        <f>+E11/E70</f>
        <v>6.0661333429638494E-4</v>
      </c>
    </row>
    <row r="12" spans="1:7" ht="14.25" customHeight="1" x14ac:dyDescent="0.2">
      <c r="A12" s="4"/>
      <c r="B12" s="5"/>
      <c r="C12" s="6"/>
      <c r="D12" s="6"/>
      <c r="E12" s="7"/>
      <c r="F12" s="8"/>
    </row>
    <row r="13" spans="1:7" ht="15.75" customHeight="1" x14ac:dyDescent="0.2">
      <c r="A13" s="89" t="s">
        <v>11</v>
      </c>
      <c r="B13" s="82"/>
      <c r="C13" s="82"/>
      <c r="D13" s="83"/>
      <c r="E13" s="9">
        <f>SUM(E7:E12)</f>
        <v>140662000</v>
      </c>
      <c r="F13" s="72">
        <f>SUM(F7:F12)</f>
        <v>8.5327444828798102E-2</v>
      </c>
    </row>
    <row r="14" spans="1:7" ht="17.100000000000001" customHeight="1" x14ac:dyDescent="0.2">
      <c r="A14" s="84" t="s">
        <v>12</v>
      </c>
      <c r="B14" s="80"/>
      <c r="C14" s="80"/>
      <c r="D14" s="80"/>
      <c r="E14" s="80"/>
      <c r="F14" s="80"/>
    </row>
    <row r="15" spans="1:7" ht="14.25" customHeight="1" x14ac:dyDescent="0.2">
      <c r="A15" s="1" t="s">
        <v>2</v>
      </c>
      <c r="B15" s="2" t="s">
        <v>3</v>
      </c>
      <c r="C15" s="2" t="s">
        <v>4</v>
      </c>
      <c r="D15" s="2" t="s">
        <v>5</v>
      </c>
      <c r="E15" s="3" t="s">
        <v>6</v>
      </c>
      <c r="F15" s="74" t="s">
        <v>120</v>
      </c>
    </row>
    <row r="16" spans="1:7" ht="13.5" customHeight="1" x14ac:dyDescent="0.2">
      <c r="A16" s="4" t="s">
        <v>13</v>
      </c>
      <c r="B16" s="10"/>
      <c r="C16" s="10"/>
      <c r="D16" s="10"/>
      <c r="E16" s="25">
        <v>0</v>
      </c>
      <c r="F16" s="8">
        <f>+E16/E70</f>
        <v>0</v>
      </c>
    </row>
    <row r="17" spans="1:6" ht="13.5" x14ac:dyDescent="0.2">
      <c r="A17" s="89" t="s">
        <v>14</v>
      </c>
      <c r="B17" s="82"/>
      <c r="C17" s="82"/>
      <c r="D17" s="83"/>
      <c r="E17" s="26">
        <f>+E16</f>
        <v>0</v>
      </c>
      <c r="F17" s="73">
        <f>SUM(F16)</f>
        <v>0</v>
      </c>
    </row>
    <row r="18" spans="1:6" x14ac:dyDescent="0.2">
      <c r="A18" s="84" t="s">
        <v>15</v>
      </c>
      <c r="B18" s="80"/>
      <c r="C18" s="80"/>
      <c r="D18" s="80"/>
      <c r="E18" s="80"/>
      <c r="F18" s="80"/>
    </row>
    <row r="19" spans="1:6" ht="25.5" x14ac:dyDescent="0.2">
      <c r="A19" s="12" t="s">
        <v>2</v>
      </c>
      <c r="B19" s="13" t="s">
        <v>3</v>
      </c>
      <c r="C19" s="2" t="s">
        <v>4</v>
      </c>
      <c r="D19" s="14" t="s">
        <v>5</v>
      </c>
      <c r="E19" s="3" t="s">
        <v>6</v>
      </c>
      <c r="F19" s="74" t="s">
        <v>120</v>
      </c>
    </row>
    <row r="20" spans="1:6" ht="15" x14ac:dyDescent="0.2">
      <c r="A20" s="4" t="s">
        <v>16</v>
      </c>
      <c r="B20" s="10"/>
      <c r="C20" s="6" t="s">
        <v>17</v>
      </c>
      <c r="D20" s="10"/>
      <c r="E20" s="25">
        <v>0</v>
      </c>
      <c r="F20" s="8">
        <f>+E20/E70</f>
        <v>0</v>
      </c>
    </row>
    <row r="21" spans="1:6" ht="13.5" x14ac:dyDescent="0.2">
      <c r="A21" s="89" t="s">
        <v>18</v>
      </c>
      <c r="B21" s="82"/>
      <c r="C21" s="82"/>
      <c r="D21" s="83"/>
      <c r="E21" s="26">
        <f>+E20</f>
        <v>0</v>
      </c>
      <c r="F21" s="72">
        <f>SUM(F20)</f>
        <v>0</v>
      </c>
    </row>
    <row r="22" spans="1:6" x14ac:dyDescent="0.2">
      <c r="A22" s="84" t="s">
        <v>19</v>
      </c>
      <c r="B22" s="80"/>
      <c r="C22" s="80"/>
      <c r="D22" s="80"/>
      <c r="E22" s="80"/>
      <c r="F22" s="80"/>
    </row>
    <row r="23" spans="1:6" ht="25.5" x14ac:dyDescent="0.2">
      <c r="A23" s="12" t="s">
        <v>2</v>
      </c>
      <c r="B23" s="13" t="s">
        <v>3</v>
      </c>
      <c r="C23" s="2" t="s">
        <v>4</v>
      </c>
      <c r="D23" s="14" t="s">
        <v>5</v>
      </c>
      <c r="E23" s="3" t="s">
        <v>6</v>
      </c>
      <c r="F23" s="74" t="s">
        <v>120</v>
      </c>
    </row>
    <row r="24" spans="1:6" ht="30" x14ac:dyDescent="0.2">
      <c r="A24" s="37" t="s">
        <v>55</v>
      </c>
      <c r="B24" s="69" t="s">
        <v>118</v>
      </c>
      <c r="C24" s="6" t="s">
        <v>20</v>
      </c>
      <c r="D24" s="61" t="s">
        <v>56</v>
      </c>
      <c r="E24" s="7">
        <v>110598014</v>
      </c>
      <c r="F24" s="8">
        <f>+E24/E70</f>
        <v>6.7090230039098253E-2</v>
      </c>
    </row>
    <row r="25" spans="1:6" ht="60" x14ac:dyDescent="0.2">
      <c r="A25" s="57" t="s">
        <v>57</v>
      </c>
      <c r="B25" s="70">
        <v>13955433</v>
      </c>
      <c r="C25" s="59" t="s">
        <v>58</v>
      </c>
      <c r="D25" s="62" t="s">
        <v>60</v>
      </c>
      <c r="E25" s="7">
        <v>372474894</v>
      </c>
      <c r="F25" s="8">
        <f>+E25/E70</f>
        <v>0.22594823739103254</v>
      </c>
    </row>
    <row r="26" spans="1:6" ht="45" x14ac:dyDescent="0.2">
      <c r="A26" s="57" t="s">
        <v>59</v>
      </c>
      <c r="B26" s="70">
        <v>5787971</v>
      </c>
      <c r="C26" s="59" t="s">
        <v>58</v>
      </c>
      <c r="D26" s="62" t="s">
        <v>61</v>
      </c>
      <c r="E26" s="7">
        <v>116767364</v>
      </c>
      <c r="F26" s="8">
        <f>+E26/E70</f>
        <v>7.0832640013039655E-2</v>
      </c>
    </row>
    <row r="27" spans="1:6" ht="15" x14ac:dyDescent="0.2">
      <c r="A27" s="57"/>
      <c r="B27" s="58"/>
      <c r="C27" s="59"/>
      <c r="D27" s="60"/>
      <c r="E27" s="7"/>
      <c r="F27" s="8"/>
    </row>
    <row r="28" spans="1:6" ht="15" x14ac:dyDescent="0.2">
      <c r="A28" s="57"/>
      <c r="B28" s="58"/>
      <c r="C28" s="59"/>
      <c r="D28" s="60"/>
      <c r="E28" s="7"/>
      <c r="F28" s="8"/>
    </row>
    <row r="29" spans="1:6" ht="13.5" x14ac:dyDescent="0.2">
      <c r="A29" s="89" t="s">
        <v>21</v>
      </c>
      <c r="B29" s="82"/>
      <c r="C29" s="82"/>
      <c r="D29" s="83"/>
      <c r="E29" s="9">
        <f>SUM(E24:E28)</f>
        <v>599840272</v>
      </c>
      <c r="F29" s="72">
        <f>SUM(F24:F28)</f>
        <v>0.36387110744317042</v>
      </c>
    </row>
    <row r="30" spans="1:6" x14ac:dyDescent="0.2">
      <c r="A30" s="84" t="s">
        <v>22</v>
      </c>
      <c r="B30" s="80"/>
      <c r="C30" s="80"/>
      <c r="D30" s="80"/>
      <c r="E30" s="80"/>
      <c r="F30" s="80"/>
    </row>
    <row r="31" spans="1:6" ht="25.5" x14ac:dyDescent="0.2">
      <c r="A31" s="12" t="s">
        <v>2</v>
      </c>
      <c r="B31" s="13" t="s">
        <v>3</v>
      </c>
      <c r="C31" s="2" t="s">
        <v>4</v>
      </c>
      <c r="D31" s="14" t="s">
        <v>5</v>
      </c>
      <c r="E31" s="3" t="s">
        <v>6</v>
      </c>
      <c r="F31" s="74" t="s">
        <v>120</v>
      </c>
    </row>
    <row r="32" spans="1:6" ht="15" x14ac:dyDescent="0.2">
      <c r="A32" s="63" t="s">
        <v>62</v>
      </c>
      <c r="B32" s="68" t="s">
        <v>114</v>
      </c>
      <c r="C32" s="15" t="s">
        <v>23</v>
      </c>
      <c r="D32" s="36" t="s">
        <v>63</v>
      </c>
      <c r="E32" s="16">
        <v>5819748</v>
      </c>
      <c r="F32" s="17">
        <f>+E32/E70</f>
        <v>3.5303367390447176E-3</v>
      </c>
    </row>
    <row r="33" spans="1:6" ht="15" x14ac:dyDescent="0.2">
      <c r="A33" s="63" t="s">
        <v>62</v>
      </c>
      <c r="B33" s="68" t="s">
        <v>114</v>
      </c>
      <c r="C33" s="15" t="s">
        <v>23</v>
      </c>
      <c r="D33" s="36" t="s">
        <v>66</v>
      </c>
      <c r="E33" s="16">
        <v>4399999</v>
      </c>
      <c r="F33" s="17">
        <f>+E33/E70</f>
        <v>2.6690980642907593E-3</v>
      </c>
    </row>
    <row r="34" spans="1:6" ht="15" x14ac:dyDescent="0.2">
      <c r="A34" s="63" t="s">
        <v>62</v>
      </c>
      <c r="B34" s="68" t="s">
        <v>114</v>
      </c>
      <c r="C34" s="15" t="s">
        <v>23</v>
      </c>
      <c r="D34" s="36" t="s">
        <v>67</v>
      </c>
      <c r="E34" s="16">
        <v>3100000</v>
      </c>
      <c r="F34" s="17">
        <f>+E34/E70</f>
        <v>1.8805013363187933E-3</v>
      </c>
    </row>
    <row r="35" spans="1:6" ht="15" x14ac:dyDescent="0.2">
      <c r="A35" s="63" t="s">
        <v>62</v>
      </c>
      <c r="B35" s="68" t="s">
        <v>114</v>
      </c>
      <c r="C35" s="15" t="s">
        <v>23</v>
      </c>
      <c r="D35" s="36" t="s">
        <v>68</v>
      </c>
      <c r="E35" s="16">
        <v>115221112.51000001</v>
      </c>
      <c r="F35" s="17">
        <f>+E35/E70</f>
        <v>6.9894663241030011E-2</v>
      </c>
    </row>
    <row r="36" spans="1:6" ht="15" x14ac:dyDescent="0.2">
      <c r="A36" s="63" t="s">
        <v>62</v>
      </c>
      <c r="B36" s="68" t="s">
        <v>114</v>
      </c>
      <c r="C36" s="15" t="s">
        <v>23</v>
      </c>
      <c r="D36" s="36" t="s">
        <v>64</v>
      </c>
      <c r="E36" s="16">
        <v>9211269</v>
      </c>
      <c r="F36" s="17">
        <f>+E36/E70</f>
        <v>5.5876786011909273E-3</v>
      </c>
    </row>
    <row r="37" spans="1:6" ht="15" x14ac:dyDescent="0.2">
      <c r="A37" s="63" t="s">
        <v>62</v>
      </c>
      <c r="B37" s="68" t="s">
        <v>114</v>
      </c>
      <c r="C37" s="15" t="s">
        <v>23</v>
      </c>
      <c r="D37" s="36" t="s">
        <v>65</v>
      </c>
      <c r="E37" s="16">
        <v>47632076</v>
      </c>
      <c r="F37" s="17">
        <f>+E37/E70</f>
        <v>2.8894252441818813E-2</v>
      </c>
    </row>
    <row r="38" spans="1:6" ht="15" x14ac:dyDescent="0.2">
      <c r="A38" s="63"/>
      <c r="B38" s="15"/>
      <c r="C38" s="15"/>
      <c r="D38" s="36"/>
      <c r="E38" s="16"/>
      <c r="F38" s="17">
        <f>+E38/E70</f>
        <v>0</v>
      </c>
    </row>
    <row r="39" spans="1:6" ht="15" x14ac:dyDescent="0.2">
      <c r="A39" s="4" t="s">
        <v>24</v>
      </c>
      <c r="B39" s="36" t="s">
        <v>113</v>
      </c>
      <c r="C39" s="6" t="s">
        <v>23</v>
      </c>
      <c r="D39" s="36" t="s">
        <v>69</v>
      </c>
      <c r="E39" s="16">
        <v>14079319</v>
      </c>
      <c r="F39" s="17">
        <f>+E39/E70</f>
        <v>8.5407026432124441E-3</v>
      </c>
    </row>
    <row r="40" spans="1:6" ht="15" x14ac:dyDescent="0.2">
      <c r="A40" s="4" t="s">
        <v>24</v>
      </c>
      <c r="B40" s="36" t="s">
        <v>113</v>
      </c>
      <c r="C40" s="6" t="s">
        <v>23</v>
      </c>
      <c r="D40" s="36" t="s">
        <v>75</v>
      </c>
      <c r="E40" s="16">
        <v>54802650</v>
      </c>
      <c r="F40" s="17">
        <f>+E40/E70</f>
        <v>3.3244018244777775E-2</v>
      </c>
    </row>
    <row r="41" spans="1:6" ht="15" x14ac:dyDescent="0.2">
      <c r="A41" s="4" t="s">
        <v>24</v>
      </c>
      <c r="B41" s="36" t="s">
        <v>113</v>
      </c>
      <c r="C41" s="6" t="s">
        <v>23</v>
      </c>
      <c r="D41" s="36" t="s">
        <v>76</v>
      </c>
      <c r="E41" s="16">
        <v>28628250</v>
      </c>
      <c r="F41" s="17">
        <f>+E41/E70</f>
        <v>1.7366278187570482E-2</v>
      </c>
    </row>
    <row r="42" spans="1:6" ht="14.1" customHeight="1" x14ac:dyDescent="0.2">
      <c r="A42" s="4" t="s">
        <v>24</v>
      </c>
      <c r="B42" s="36" t="s">
        <v>113</v>
      </c>
      <c r="C42" s="6" t="s">
        <v>23</v>
      </c>
      <c r="D42" s="36" t="s">
        <v>77</v>
      </c>
      <c r="E42" s="16">
        <v>28628250</v>
      </c>
      <c r="F42" s="17">
        <f>+E42/E70</f>
        <v>1.7366278187570482E-2</v>
      </c>
    </row>
    <row r="43" spans="1:6" ht="15" x14ac:dyDescent="0.2">
      <c r="A43" s="4" t="s">
        <v>24</v>
      </c>
      <c r="B43" s="36" t="s">
        <v>113</v>
      </c>
      <c r="C43" s="6" t="s">
        <v>23</v>
      </c>
      <c r="D43" s="36" t="s">
        <v>78</v>
      </c>
      <c r="E43" s="56">
        <v>8588475</v>
      </c>
      <c r="F43" s="17">
        <f>+E43/E70</f>
        <v>5.2098834562711444E-3</v>
      </c>
    </row>
    <row r="44" spans="1:6" ht="15" x14ac:dyDescent="0.2">
      <c r="A44" s="4" t="s">
        <v>24</v>
      </c>
      <c r="B44" s="36" t="s">
        <v>113</v>
      </c>
      <c r="C44" s="6" t="s">
        <v>23</v>
      </c>
      <c r="D44" s="36" t="s">
        <v>79</v>
      </c>
      <c r="E44" s="56">
        <v>27810300</v>
      </c>
      <c r="F44" s="17">
        <f>+E44/E70</f>
        <v>1.6870098810782753E-2</v>
      </c>
    </row>
    <row r="45" spans="1:6" ht="15" x14ac:dyDescent="0.2">
      <c r="A45" s="4" t="s">
        <v>24</v>
      </c>
      <c r="B45" s="36" t="s">
        <v>113</v>
      </c>
      <c r="C45" s="6" t="s">
        <v>23</v>
      </c>
      <c r="D45" s="36" t="s">
        <v>80</v>
      </c>
      <c r="E45" s="56">
        <v>58932300</v>
      </c>
      <c r="F45" s="17">
        <f>+E45/E70</f>
        <v>3.5749119000754843E-2</v>
      </c>
    </row>
    <row r="46" spans="1:6" ht="15" x14ac:dyDescent="0.2">
      <c r="A46" s="4" t="s">
        <v>24</v>
      </c>
      <c r="B46" s="36" t="s">
        <v>113</v>
      </c>
      <c r="C46" s="6" t="s">
        <v>23</v>
      </c>
      <c r="D46" s="36" t="s">
        <v>70</v>
      </c>
      <c r="E46" s="56">
        <v>18459000</v>
      </c>
      <c r="F46" s="17">
        <f>+E46/E70</f>
        <v>1.1197475537776969E-2</v>
      </c>
    </row>
    <row r="47" spans="1:6" ht="15" x14ac:dyDescent="0.2">
      <c r="A47" s="4" t="s">
        <v>24</v>
      </c>
      <c r="B47" s="36" t="s">
        <v>113</v>
      </c>
      <c r="C47" s="6" t="s">
        <v>23</v>
      </c>
      <c r="D47" s="36" t="s">
        <v>71</v>
      </c>
      <c r="E47" s="56">
        <v>31017000</v>
      </c>
      <c r="F47" s="17">
        <f>+E47/E70</f>
        <v>1.8815325789870972E-2</v>
      </c>
    </row>
    <row r="48" spans="1:6" ht="15" x14ac:dyDescent="0.2">
      <c r="A48" s="4" t="s">
        <v>24</v>
      </c>
      <c r="B48" s="36" t="s">
        <v>113</v>
      </c>
      <c r="C48" s="6" t="s">
        <v>23</v>
      </c>
      <c r="D48" s="36" t="s">
        <v>72</v>
      </c>
      <c r="E48" s="56">
        <v>9305100</v>
      </c>
      <c r="F48" s="17">
        <f>+E48/E70</f>
        <v>5.6445977369612909E-3</v>
      </c>
    </row>
    <row r="49" spans="1:6" ht="15" x14ac:dyDescent="0.2">
      <c r="A49" s="4" t="s">
        <v>24</v>
      </c>
      <c r="B49" s="36" t="s">
        <v>113</v>
      </c>
      <c r="C49" s="6" t="s">
        <v>23</v>
      </c>
      <c r="D49" s="36" t="s">
        <v>73</v>
      </c>
      <c r="E49" s="56">
        <v>30465750</v>
      </c>
      <c r="F49" s="17">
        <f>+E49/E70</f>
        <v>1.8480930189340088E-2</v>
      </c>
    </row>
    <row r="50" spans="1:6" ht="15" x14ac:dyDescent="0.2">
      <c r="A50" s="4" t="s">
        <v>24</v>
      </c>
      <c r="B50" s="36" t="s">
        <v>113</v>
      </c>
      <c r="C50" s="6" t="s">
        <v>23</v>
      </c>
      <c r="D50" s="36" t="s">
        <v>74</v>
      </c>
      <c r="E50" s="7">
        <v>32340000</v>
      </c>
      <c r="F50" s="17">
        <f>+E50/E70</f>
        <v>1.9617875231145089E-2</v>
      </c>
    </row>
    <row r="51" spans="1:6" ht="15" x14ac:dyDescent="0.2">
      <c r="A51" s="37" t="s">
        <v>81</v>
      </c>
      <c r="B51" s="36" t="s">
        <v>115</v>
      </c>
      <c r="C51" s="6" t="s">
        <v>82</v>
      </c>
      <c r="D51" s="36" t="s">
        <v>83</v>
      </c>
      <c r="E51" s="7">
        <v>95312166</v>
      </c>
      <c r="F51" s="17">
        <f>+E51/E70</f>
        <v>5.7817630816270532E-2</v>
      </c>
    </row>
    <row r="52" spans="1:6" ht="15" x14ac:dyDescent="0.2">
      <c r="A52" s="4" t="s">
        <v>84</v>
      </c>
      <c r="B52" s="5" t="s">
        <v>116</v>
      </c>
      <c r="C52" s="6" t="s">
        <v>82</v>
      </c>
      <c r="D52" s="18" t="s">
        <v>85</v>
      </c>
      <c r="E52" s="7">
        <v>4400000</v>
      </c>
      <c r="F52" s="17">
        <f>+E52/E70</f>
        <v>2.6690986709040935E-3</v>
      </c>
    </row>
    <row r="53" spans="1:6" ht="15" x14ac:dyDescent="0.2">
      <c r="A53" s="4" t="s">
        <v>84</v>
      </c>
      <c r="B53" s="5" t="s">
        <v>116</v>
      </c>
      <c r="C53" s="6" t="s">
        <v>82</v>
      </c>
      <c r="D53" s="18" t="s">
        <v>86</v>
      </c>
      <c r="E53" s="7">
        <v>3100000</v>
      </c>
      <c r="F53" s="17">
        <f>+E53/E70</f>
        <v>1.8805013363187933E-3</v>
      </c>
    </row>
    <row r="54" spans="1:6" ht="15" x14ac:dyDescent="0.2">
      <c r="A54" s="4" t="s">
        <v>84</v>
      </c>
      <c r="B54" s="5" t="s">
        <v>116</v>
      </c>
      <c r="C54" s="6" t="s">
        <v>82</v>
      </c>
      <c r="D54" s="18" t="s">
        <v>87</v>
      </c>
      <c r="E54" s="7">
        <v>2909874</v>
      </c>
      <c r="F54" s="17">
        <f>+E54/E70</f>
        <v>1.7651683695223588E-3</v>
      </c>
    </row>
    <row r="55" spans="1:6" ht="15" x14ac:dyDescent="0.2">
      <c r="A55" s="4" t="s">
        <v>88</v>
      </c>
      <c r="B55" s="5" t="s">
        <v>116</v>
      </c>
      <c r="C55" s="6" t="s">
        <v>82</v>
      </c>
      <c r="D55" s="18" t="s">
        <v>89</v>
      </c>
      <c r="E55" s="7">
        <v>92031160</v>
      </c>
      <c r="F55" s="17">
        <f>+E55/E70</f>
        <v>5.5827328826764083E-2</v>
      </c>
    </row>
    <row r="56" spans="1:6" ht="15" x14ac:dyDescent="0.2">
      <c r="A56" s="4" t="s">
        <v>90</v>
      </c>
      <c r="B56" s="5" t="s">
        <v>117</v>
      </c>
      <c r="C56" s="6" t="s">
        <v>82</v>
      </c>
      <c r="D56" s="18" t="s">
        <v>91</v>
      </c>
      <c r="E56" s="7">
        <v>9042726</v>
      </c>
      <c r="F56" s="17">
        <f>+E56/E70</f>
        <v>5.4854381699886113E-3</v>
      </c>
    </row>
    <row r="57" spans="1:6" ht="15" x14ac:dyDescent="0.2">
      <c r="A57" s="4" t="s">
        <v>90</v>
      </c>
      <c r="B57" s="5" t="s">
        <v>117</v>
      </c>
      <c r="C57" s="6" t="s">
        <v>82</v>
      </c>
      <c r="D57" s="18" t="s">
        <v>92</v>
      </c>
      <c r="E57" s="7">
        <v>4300317</v>
      </c>
      <c r="F57" s="17">
        <f>+E57/E70</f>
        <v>2.6086296339014269E-3</v>
      </c>
    </row>
    <row r="58" spans="1:6" ht="15" x14ac:dyDescent="0.2">
      <c r="A58" s="4" t="s">
        <v>90</v>
      </c>
      <c r="B58" s="5" t="s">
        <v>117</v>
      </c>
      <c r="C58" s="6" t="s">
        <v>82</v>
      </c>
      <c r="D58" s="18" t="s">
        <v>93</v>
      </c>
      <c r="E58" s="7">
        <v>5250343</v>
      </c>
      <c r="F58" s="17">
        <f>+E58/E70</f>
        <v>3.1849280734296843E-3</v>
      </c>
    </row>
    <row r="59" spans="1:6" ht="15" x14ac:dyDescent="0.2">
      <c r="A59" s="4" t="s">
        <v>90</v>
      </c>
      <c r="B59" s="5" t="s">
        <v>117</v>
      </c>
      <c r="C59" s="6" t="s">
        <v>82</v>
      </c>
      <c r="D59" s="18" t="s">
        <v>94</v>
      </c>
      <c r="E59" s="7">
        <v>18045794</v>
      </c>
      <c r="F59" s="17">
        <f>+E59/E70</f>
        <v>1.0946819268365698E-2</v>
      </c>
    </row>
    <row r="60" spans="1:6" ht="15" x14ac:dyDescent="0.2">
      <c r="A60" s="4" t="s">
        <v>90</v>
      </c>
      <c r="B60" s="5" t="s">
        <v>117</v>
      </c>
      <c r="C60" s="6" t="s">
        <v>82</v>
      </c>
      <c r="D60" s="18" t="s">
        <v>95</v>
      </c>
      <c r="E60" s="7">
        <v>22070046</v>
      </c>
      <c r="F60" s="17">
        <f>+E60/E70</f>
        <v>1.3387984192134592E-2</v>
      </c>
    </row>
    <row r="61" spans="1:6" ht="15" x14ac:dyDescent="0.2">
      <c r="A61" s="4" t="s">
        <v>90</v>
      </c>
      <c r="B61" s="5" t="s">
        <v>117</v>
      </c>
      <c r="C61" s="6" t="s">
        <v>82</v>
      </c>
      <c r="D61" s="18" t="s">
        <v>96</v>
      </c>
      <c r="E61" s="7">
        <v>56388892</v>
      </c>
      <c r="F61" s="17">
        <f>+E61/E70</f>
        <v>3.4206253793398742E-2</v>
      </c>
    </row>
    <row r="62" spans="1:6" ht="15" x14ac:dyDescent="0.2">
      <c r="A62" s="4" t="s">
        <v>90</v>
      </c>
      <c r="B62" s="5" t="s">
        <v>117</v>
      </c>
      <c r="C62" s="6" t="s">
        <v>82</v>
      </c>
      <c r="D62" s="18" t="s">
        <v>97</v>
      </c>
      <c r="E62" s="7">
        <v>15000000</v>
      </c>
      <c r="F62" s="17">
        <f>+E62/E70</f>
        <v>9.0992000144457727E-3</v>
      </c>
    </row>
    <row r="63" spans="1:6" ht="15" x14ac:dyDescent="0.2">
      <c r="A63" s="4" t="s">
        <v>90</v>
      </c>
      <c r="B63" s="5" t="s">
        <v>117</v>
      </c>
      <c r="C63" s="6" t="s">
        <v>82</v>
      </c>
      <c r="D63" s="18" t="s">
        <v>98</v>
      </c>
      <c r="E63" s="7">
        <v>7500000</v>
      </c>
      <c r="F63" s="17">
        <f>+E63/E70</f>
        <v>4.5496000072228863E-3</v>
      </c>
    </row>
    <row r="64" spans="1:6" ht="15" x14ac:dyDescent="0.2">
      <c r="A64" s="4" t="s">
        <v>90</v>
      </c>
      <c r="B64" s="5" t="s">
        <v>117</v>
      </c>
      <c r="C64" s="6" t="s">
        <v>82</v>
      </c>
      <c r="D64" s="18" t="s">
        <v>99</v>
      </c>
      <c r="E64" s="7">
        <v>13250000</v>
      </c>
      <c r="F64" s="17">
        <f>+E64/E70</f>
        <v>8.0376266794271005E-3</v>
      </c>
    </row>
    <row r="65" spans="1:6" ht="15" x14ac:dyDescent="0.2">
      <c r="A65" s="4" t="s">
        <v>90</v>
      </c>
      <c r="B65" s="5" t="s">
        <v>117</v>
      </c>
      <c r="C65" s="6" t="s">
        <v>82</v>
      </c>
      <c r="D65" s="18" t="s">
        <v>100</v>
      </c>
      <c r="E65" s="7">
        <v>15000000</v>
      </c>
      <c r="F65" s="17">
        <f>+E65/E70</f>
        <v>9.0992000144457727E-3</v>
      </c>
    </row>
    <row r="66" spans="1:6" ht="15" x14ac:dyDescent="0.2">
      <c r="A66" s="64" t="s">
        <v>90</v>
      </c>
      <c r="B66" s="5" t="s">
        <v>117</v>
      </c>
      <c r="C66" s="45" t="s">
        <v>82</v>
      </c>
      <c r="D66" s="65" t="s">
        <v>101</v>
      </c>
      <c r="E66" s="54">
        <v>9185380</v>
      </c>
      <c r="F66" s="17">
        <f>+E66/E70</f>
        <v>5.5719739885793278E-3</v>
      </c>
    </row>
    <row r="67" spans="1:6" ht="14.45" customHeight="1" x14ac:dyDescent="0.2">
      <c r="A67" s="4" t="s">
        <v>8</v>
      </c>
      <c r="B67" s="6" t="s">
        <v>9</v>
      </c>
      <c r="C67" s="6" t="s">
        <v>10</v>
      </c>
      <c r="D67" s="36" t="s">
        <v>51</v>
      </c>
      <c r="E67" s="7">
        <v>4969000</v>
      </c>
      <c r="F67" s="17">
        <f>+E67/E70</f>
        <v>3.0142616581187364E-3</v>
      </c>
    </row>
    <row r="68" spans="1:6" ht="13.5" customHeight="1" x14ac:dyDescent="0.2">
      <c r="A68" s="4" t="s">
        <v>8</v>
      </c>
      <c r="B68" s="6" t="s">
        <v>9</v>
      </c>
      <c r="C68" s="6" t="s">
        <v>10</v>
      </c>
      <c r="D68" s="36" t="s">
        <v>52</v>
      </c>
      <c r="E68" s="7">
        <v>1798000</v>
      </c>
      <c r="F68" s="17">
        <f>+E68/E70</f>
        <v>1.0906907750649001E-3</v>
      </c>
    </row>
    <row r="69" spans="1:6" ht="15" x14ac:dyDescent="0.2">
      <c r="A69" s="85" t="s">
        <v>25</v>
      </c>
      <c r="B69" s="77"/>
      <c r="C69" s="77"/>
      <c r="D69" s="78"/>
      <c r="E69" s="9">
        <f>SUM(E32:E68)</f>
        <v>907994296.50999999</v>
      </c>
      <c r="F69" s="71">
        <f>+E69/E70</f>
        <v>0.55080144772803141</v>
      </c>
    </row>
    <row r="70" spans="1:6" ht="14.25" x14ac:dyDescent="0.2">
      <c r="A70" s="86" t="s">
        <v>26</v>
      </c>
      <c r="B70" s="87"/>
      <c r="C70" s="87"/>
      <c r="D70" s="88"/>
      <c r="E70" s="19">
        <f>+E13+E29+E69</f>
        <v>1648496568.51</v>
      </c>
      <c r="F70" s="73">
        <f>+F13+F17+F21+F29+F69</f>
        <v>1</v>
      </c>
    </row>
    <row r="72" spans="1:6" x14ac:dyDescent="0.2">
      <c r="A72" s="79" t="s">
        <v>32</v>
      </c>
      <c r="B72" s="80"/>
      <c r="C72" s="80"/>
      <c r="D72" s="80"/>
      <c r="E72" s="80"/>
      <c r="F72" s="80"/>
    </row>
    <row r="74" spans="1:6" ht="18" x14ac:dyDescent="0.2">
      <c r="A74" s="20" t="s">
        <v>27</v>
      </c>
      <c r="B74" s="21" t="s">
        <v>28</v>
      </c>
      <c r="C74" s="22" t="s">
        <v>29</v>
      </c>
      <c r="D74" s="23" t="s">
        <v>30</v>
      </c>
      <c r="E74" s="23" t="s">
        <v>31</v>
      </c>
      <c r="F74" s="24"/>
    </row>
    <row r="75" spans="1:6" ht="24.95" customHeight="1" x14ac:dyDescent="0.2">
      <c r="A75" s="4" t="s">
        <v>8</v>
      </c>
      <c r="B75" s="38" t="s">
        <v>39</v>
      </c>
      <c r="C75" s="38" t="s">
        <v>42</v>
      </c>
      <c r="D75" s="39" t="s">
        <v>102</v>
      </c>
      <c r="E75" s="66">
        <v>129428000</v>
      </c>
      <c r="F75" s="40"/>
    </row>
    <row r="76" spans="1:6" ht="24.95" customHeight="1" x14ac:dyDescent="0.2">
      <c r="A76" s="4" t="s">
        <v>8</v>
      </c>
      <c r="B76" s="38" t="s">
        <v>39</v>
      </c>
      <c r="C76" s="38" t="s">
        <v>42</v>
      </c>
      <c r="D76" s="39" t="s">
        <v>110</v>
      </c>
      <c r="E76" s="66">
        <v>11096000</v>
      </c>
      <c r="F76" s="40"/>
    </row>
    <row r="77" spans="1:6" ht="24.95" customHeight="1" x14ac:dyDescent="0.2">
      <c r="A77" s="4" t="s">
        <v>8</v>
      </c>
      <c r="B77" s="38" t="s">
        <v>104</v>
      </c>
      <c r="C77" s="38" t="s">
        <v>105</v>
      </c>
      <c r="D77" s="39" t="s">
        <v>108</v>
      </c>
      <c r="E77" s="66">
        <v>226000</v>
      </c>
      <c r="F77" s="40"/>
    </row>
    <row r="78" spans="1:6" ht="24.95" customHeight="1" x14ac:dyDescent="0.2">
      <c r="A78" s="4" t="s">
        <v>8</v>
      </c>
      <c r="B78" s="38" t="s">
        <v>106</v>
      </c>
      <c r="C78" s="38" t="s">
        <v>107</v>
      </c>
      <c r="D78" s="39" t="s">
        <v>109</v>
      </c>
      <c r="E78" s="66">
        <v>46903000</v>
      </c>
      <c r="F78" s="40"/>
    </row>
    <row r="79" spans="1:6" ht="18.95" customHeight="1" x14ac:dyDescent="0.2">
      <c r="A79" s="63" t="s">
        <v>62</v>
      </c>
      <c r="B79" s="67"/>
      <c r="C79" s="15" t="s">
        <v>23</v>
      </c>
      <c r="D79" s="39" t="s">
        <v>103</v>
      </c>
      <c r="E79" s="66">
        <v>7500000</v>
      </c>
      <c r="F79" s="40"/>
    </row>
    <row r="80" spans="1:6" ht="15" x14ac:dyDescent="0.2">
      <c r="A80" s="4" t="s">
        <v>111</v>
      </c>
      <c r="B80" s="4"/>
      <c r="C80" s="6"/>
      <c r="D80" s="6"/>
      <c r="E80" s="66"/>
      <c r="F80" s="8"/>
    </row>
    <row r="81" spans="1:6" ht="15" x14ac:dyDescent="0.2">
      <c r="A81" s="4" t="s">
        <v>24</v>
      </c>
      <c r="B81" s="38" t="s">
        <v>112</v>
      </c>
      <c r="C81" s="38" t="s">
        <v>40</v>
      </c>
      <c r="D81" s="36">
        <v>807217</v>
      </c>
      <c r="E81" s="66">
        <v>7161363</v>
      </c>
      <c r="F81" s="40"/>
    </row>
    <row r="82" spans="1:6" ht="15" x14ac:dyDescent="0.2">
      <c r="A82" s="4" t="s">
        <v>24</v>
      </c>
      <c r="B82" s="38" t="s">
        <v>112</v>
      </c>
      <c r="C82" s="6" t="s">
        <v>23</v>
      </c>
      <c r="D82" s="36">
        <v>810055</v>
      </c>
      <c r="E82" s="56">
        <v>31031516</v>
      </c>
      <c r="F82" s="8"/>
    </row>
    <row r="83" spans="1:6" ht="15" x14ac:dyDescent="0.2">
      <c r="A83" s="4" t="s">
        <v>24</v>
      </c>
      <c r="B83" s="38" t="s">
        <v>112</v>
      </c>
      <c r="C83" s="6" t="s">
        <v>23</v>
      </c>
      <c r="D83" s="36">
        <v>810855</v>
      </c>
      <c r="E83" s="56">
        <v>16147835</v>
      </c>
      <c r="F83" s="8"/>
    </row>
    <row r="84" spans="1:6" ht="15" x14ac:dyDescent="0.2">
      <c r="A84" s="4" t="s">
        <v>24</v>
      </c>
      <c r="B84" s="38" t="s">
        <v>112</v>
      </c>
      <c r="C84" s="6" t="s">
        <v>23</v>
      </c>
      <c r="D84" s="36">
        <v>811948</v>
      </c>
      <c r="E84" s="56">
        <v>15924020</v>
      </c>
      <c r="F84" s="8"/>
    </row>
    <row r="85" spans="1:6" ht="15" x14ac:dyDescent="0.2">
      <c r="A85" s="4" t="s">
        <v>24</v>
      </c>
      <c r="B85" s="38" t="s">
        <v>112</v>
      </c>
      <c r="C85" s="6" t="s">
        <v>23</v>
      </c>
      <c r="D85" s="36">
        <v>812205</v>
      </c>
      <c r="E85" s="56">
        <v>4788059</v>
      </c>
      <c r="F85" s="8"/>
    </row>
    <row r="86" spans="1:6" ht="15" x14ac:dyDescent="0.2">
      <c r="A86" s="4" t="s">
        <v>24</v>
      </c>
      <c r="B86" s="38" t="s">
        <v>112</v>
      </c>
      <c r="C86" s="6" t="s">
        <v>23</v>
      </c>
      <c r="D86" s="36">
        <v>812644</v>
      </c>
      <c r="E86" s="56">
        <v>15409958</v>
      </c>
      <c r="F86" s="8"/>
    </row>
    <row r="87" spans="1:6" ht="15" x14ac:dyDescent="0.2">
      <c r="A87" s="4" t="s">
        <v>24</v>
      </c>
      <c r="B87" s="38" t="s">
        <v>112</v>
      </c>
      <c r="C87" s="6" t="s">
        <v>23</v>
      </c>
      <c r="D87" s="36">
        <v>815970</v>
      </c>
      <c r="E87" s="56">
        <v>31828400</v>
      </c>
      <c r="F87" s="8"/>
    </row>
    <row r="88" spans="1:6" ht="15" x14ac:dyDescent="0.2">
      <c r="A88" s="4" t="s">
        <v>24</v>
      </c>
      <c r="B88" s="38" t="s">
        <v>112</v>
      </c>
      <c r="C88" s="6" t="s">
        <v>23</v>
      </c>
      <c r="D88" s="36">
        <v>816294</v>
      </c>
      <c r="E88" s="56">
        <v>9901261</v>
      </c>
      <c r="F88" s="8"/>
    </row>
    <row r="89" spans="1:6" ht="15" x14ac:dyDescent="0.2">
      <c r="A89" s="4" t="s">
        <v>24</v>
      </c>
      <c r="B89" s="38" t="s">
        <v>112</v>
      </c>
      <c r="C89" s="6"/>
      <c r="D89" s="36">
        <v>817119</v>
      </c>
      <c r="E89" s="56">
        <v>16583982</v>
      </c>
      <c r="F89" s="8"/>
    </row>
    <row r="90" spans="1:6" ht="15" x14ac:dyDescent="0.2">
      <c r="A90" s="4" t="s">
        <v>24</v>
      </c>
      <c r="B90" s="38" t="s">
        <v>112</v>
      </c>
      <c r="C90" s="6"/>
      <c r="D90" s="36">
        <v>817661</v>
      </c>
      <c r="E90" s="56">
        <v>4944153</v>
      </c>
      <c r="F90" s="8"/>
    </row>
    <row r="91" spans="1:6" ht="15" x14ac:dyDescent="0.2">
      <c r="A91" s="4" t="s">
        <v>24</v>
      </c>
      <c r="B91" s="38" t="s">
        <v>112</v>
      </c>
      <c r="C91" s="6"/>
      <c r="D91" s="36">
        <v>819708</v>
      </c>
      <c r="E91" s="56">
        <v>15850311</v>
      </c>
      <c r="F91" s="8"/>
    </row>
    <row r="92" spans="1:6" ht="15" x14ac:dyDescent="0.2">
      <c r="A92" s="4" t="s">
        <v>24</v>
      </c>
      <c r="B92" s="38" t="s">
        <v>112</v>
      </c>
      <c r="C92" s="6"/>
      <c r="D92" s="36">
        <v>821402</v>
      </c>
      <c r="E92" s="56">
        <v>16701509</v>
      </c>
      <c r="F92" s="8"/>
    </row>
    <row r="93" spans="1:6" ht="15" x14ac:dyDescent="0.2">
      <c r="A93" s="37" t="s">
        <v>47</v>
      </c>
      <c r="B93" s="55" t="s">
        <v>48</v>
      </c>
      <c r="C93" s="6" t="s">
        <v>23</v>
      </c>
      <c r="D93" s="36" t="s">
        <v>46</v>
      </c>
      <c r="E93" s="7"/>
      <c r="F93" s="8"/>
    </row>
    <row r="94" spans="1:6" ht="15" x14ac:dyDescent="0.2">
      <c r="A94" s="4"/>
      <c r="B94" s="5"/>
      <c r="C94" s="6"/>
      <c r="D94" s="6"/>
      <c r="E94" s="97"/>
      <c r="F94" s="44"/>
    </row>
    <row r="95" spans="1:6" ht="13.5" x14ac:dyDescent="0.2">
      <c r="A95" s="43"/>
      <c r="B95" s="42"/>
      <c r="C95" s="41"/>
      <c r="D95" s="38"/>
      <c r="E95" s="43" t="s">
        <v>41</v>
      </c>
      <c r="F95" s="44"/>
    </row>
    <row r="96" spans="1:6" ht="13.5" x14ac:dyDescent="0.2">
      <c r="A96" s="48"/>
      <c r="B96" s="49"/>
      <c r="C96" s="50"/>
      <c r="D96" s="51"/>
      <c r="E96" s="48" t="s">
        <v>41</v>
      </c>
      <c r="F96" s="52"/>
    </row>
    <row r="97" spans="1:6" ht="15" x14ac:dyDescent="0.2">
      <c r="A97" s="46" t="s">
        <v>43</v>
      </c>
      <c r="B97" s="47" t="s">
        <v>44</v>
      </c>
      <c r="C97" s="45" t="s">
        <v>23</v>
      </c>
      <c r="D97" s="47" t="s">
        <v>45</v>
      </c>
      <c r="E97" s="54">
        <v>9719624</v>
      </c>
      <c r="F97" s="53"/>
    </row>
    <row r="98" spans="1:6" ht="14.25" x14ac:dyDescent="0.2">
      <c r="A98" s="76" t="s">
        <v>33</v>
      </c>
      <c r="B98" s="77"/>
      <c r="C98" s="77"/>
      <c r="D98" s="78"/>
      <c r="E98" s="27">
        <f>SUM(E75:E97)</f>
        <v>391144991</v>
      </c>
    </row>
    <row r="100" spans="1:6" x14ac:dyDescent="0.2">
      <c r="A100" s="79" t="s">
        <v>34</v>
      </c>
      <c r="B100" s="80"/>
      <c r="C100" s="80"/>
      <c r="D100" s="80"/>
      <c r="E100" s="80"/>
      <c r="F100" s="80"/>
    </row>
    <row r="102" spans="1:6" ht="18" x14ac:dyDescent="0.2">
      <c r="A102" s="28" t="s">
        <v>27</v>
      </c>
      <c r="B102" s="29" t="s">
        <v>28</v>
      </c>
      <c r="C102" s="30" t="s">
        <v>29</v>
      </c>
      <c r="D102" s="31" t="s">
        <v>30</v>
      </c>
      <c r="E102" s="31"/>
      <c r="F102" s="32"/>
    </row>
    <row r="103" spans="1:6" x14ac:dyDescent="0.2">
      <c r="A103" s="33" t="s">
        <v>35</v>
      </c>
      <c r="B103" s="34"/>
      <c r="C103" s="34"/>
      <c r="D103" s="33" t="s">
        <v>36</v>
      </c>
      <c r="E103" s="35">
        <v>28900</v>
      </c>
      <c r="F103" s="34"/>
    </row>
    <row r="104" spans="1:6" x14ac:dyDescent="0.2">
      <c r="A104" s="33" t="s">
        <v>35</v>
      </c>
      <c r="B104" s="34"/>
      <c r="C104" s="34"/>
      <c r="D104" s="33" t="s">
        <v>37</v>
      </c>
      <c r="E104" s="35">
        <v>6530719</v>
      </c>
      <c r="F104" s="34"/>
    </row>
    <row r="105" spans="1:6" x14ac:dyDescent="0.2">
      <c r="A105" s="34"/>
      <c r="B105" s="34"/>
      <c r="C105" s="34"/>
      <c r="D105" s="34"/>
      <c r="E105" s="34"/>
      <c r="F105" s="34"/>
    </row>
    <row r="106" spans="1:6" ht="14.25" x14ac:dyDescent="0.2">
      <c r="A106" s="81" t="s">
        <v>38</v>
      </c>
      <c r="B106" s="82"/>
      <c r="C106" s="82"/>
      <c r="D106" s="83"/>
      <c r="E106" s="27">
        <f>SUM(E103:E105)</f>
        <v>6559619</v>
      </c>
    </row>
  </sheetData>
  <mergeCells count="19">
    <mergeCell ref="A106:D106"/>
    <mergeCell ref="A30:F30"/>
    <mergeCell ref="A69:D69"/>
    <mergeCell ref="A70:D70"/>
    <mergeCell ref="A72:F72"/>
    <mergeCell ref="A98:D98"/>
    <mergeCell ref="A100:F100"/>
    <mergeCell ref="A29:D29"/>
    <mergeCell ref="A1:G1"/>
    <mergeCell ref="A2:G2"/>
    <mergeCell ref="A3:G3"/>
    <mergeCell ref="A4:G4"/>
    <mergeCell ref="A5:F5"/>
    <mergeCell ref="A13:D13"/>
    <mergeCell ref="A14:F14"/>
    <mergeCell ref="A17:D17"/>
    <mergeCell ref="A18:F18"/>
    <mergeCell ref="A21:D21"/>
    <mergeCell ref="A22:F22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PROY CAL Y GRAD</vt:lpstr>
      <vt:lpstr>DERECHOS DE VOTO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Auxiliar1</dc:creator>
  <cp:lastModifiedBy>ssergio santos</cp:lastModifiedBy>
  <dcterms:created xsi:type="dcterms:W3CDTF">2023-03-15T02:46:10Z</dcterms:created>
  <dcterms:modified xsi:type="dcterms:W3CDTF">2024-06-25T17:53:17Z</dcterms:modified>
</cp:coreProperties>
</file>